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pe_r\Desktop\DPC\"/>
    </mc:Choice>
  </mc:AlternateContent>
  <bookViews>
    <workbookView xWindow="0" yWindow="0" windowWidth="19200" windowHeight="7520" activeTab="1"/>
  </bookViews>
  <sheets>
    <sheet name="draw" sheetId="1" r:id="rId1"/>
    <sheet name="scores " sheetId="18" r:id="rId2"/>
    <sheet name="dressage" sheetId="20" r:id="rId3"/>
    <sheet name="d'age tests" sheetId="4" r:id="rId4"/>
    <sheet name="Xcountry info" sheetId="23" r:id="rId5"/>
    <sheet name="Commentary" sheetId="22" r:id="rId6"/>
    <sheet name="Schedule" sheetId="26" r:id="rId7"/>
    <sheet name="Scorernotes" sheetId="28" r:id="rId8"/>
  </sheets>
  <definedNames>
    <definedName name="_xlnm._FilterDatabase" localSheetId="0" hidden="1">draw!$B$1:$B$269</definedName>
    <definedName name="_xlnm._FilterDatabase" localSheetId="6" hidden="1">Schedule!$B$4:$H$48</definedName>
    <definedName name="_xlnm.Print_Area" localSheetId="0">draw!$A$1:$H$9,draw!$A$35:$H$42,draw!$A$69:$H$75,draw!$A$103:$H$111,draw!$A$138:$H$143,draw!$A$173:$H$187,draw!$A$207:$H$213,draw!$A$241:$H$251,draw!$A$275:$H$283,draw!$A$309:$H$323</definedName>
    <definedName name="_xlnm.Print_Area" localSheetId="1">'scores '!$A$1:$AH$239</definedName>
  </definedNames>
  <calcPr calcId="152511" concurrentCalc="0"/>
  <fileRecoveryPr repairLoad="1"/>
</workbook>
</file>

<file path=xl/calcChain.xml><?xml version="1.0" encoding="utf-8"?>
<calcChain xmlns="http://schemas.openxmlformats.org/spreadsheetml/2006/main">
  <c r="AD216" i="18" l="1"/>
  <c r="AZ216" i="18"/>
  <c r="AW216" i="18"/>
  <c r="BC216" i="18"/>
  <c r="BA216" i="18"/>
  <c r="AX216" i="18"/>
  <c r="BD216" i="18"/>
  <c r="BB216" i="18"/>
  <c r="AY216" i="18"/>
  <c r="BE216" i="18"/>
  <c r="BF216" i="18"/>
  <c r="BG216" i="18"/>
  <c r="AE216" i="18"/>
  <c r="BI216" i="18"/>
  <c r="AF216" i="18"/>
  <c r="AG216" i="18"/>
  <c r="AH211" i="18"/>
  <c r="AH212" i="18"/>
  <c r="AH213" i="18"/>
  <c r="AH214" i="18"/>
  <c r="AH215" i="18"/>
  <c r="AH217" i="18"/>
  <c r="AH210" i="18"/>
  <c r="E72" i="18"/>
  <c r="AW4" i="18"/>
  <c r="AX4" i="18"/>
  <c r="AY4" i="18"/>
  <c r="AZ4" i="18"/>
  <c r="BA4" i="18"/>
  <c r="BB4" i="18"/>
  <c r="BF4" i="18"/>
  <c r="BG4" i="18"/>
  <c r="AE4" i="18"/>
  <c r="AD4" i="18"/>
  <c r="BI4" i="18"/>
  <c r="AF4" i="18"/>
  <c r="AG4" i="18"/>
  <c r="AW5" i="18"/>
  <c r="AX5" i="18"/>
  <c r="AY5" i="18"/>
  <c r="AZ5" i="18"/>
  <c r="BA5" i="18"/>
  <c r="BB5" i="18"/>
  <c r="BF5" i="18"/>
  <c r="BG5" i="18"/>
  <c r="AE5" i="18"/>
  <c r="AD5" i="18"/>
  <c r="BI5" i="18"/>
  <c r="AF5" i="18"/>
  <c r="AG5" i="18"/>
  <c r="AT6" i="18"/>
  <c r="AD6" i="18"/>
  <c r="AZ6" i="18"/>
  <c r="BA6" i="18"/>
  <c r="BB6" i="18"/>
  <c r="BF6" i="18"/>
  <c r="BG6" i="18"/>
  <c r="AE6" i="18"/>
  <c r="BI6" i="18"/>
  <c r="AF6" i="18"/>
  <c r="AG6" i="18"/>
  <c r="AT7" i="18"/>
  <c r="AD7" i="18"/>
  <c r="AZ7" i="18"/>
  <c r="BA7" i="18"/>
  <c r="BB7" i="18"/>
  <c r="BF7" i="18"/>
  <c r="BG7" i="18"/>
  <c r="AE7" i="18"/>
  <c r="BI7" i="18"/>
  <c r="AF7" i="18"/>
  <c r="AG7" i="18"/>
  <c r="AT8" i="18"/>
  <c r="AD8" i="18"/>
  <c r="AZ8" i="18"/>
  <c r="BA8" i="18"/>
  <c r="BB8" i="18"/>
  <c r="BF8" i="18"/>
  <c r="BG8" i="18"/>
  <c r="AE8" i="18"/>
  <c r="BI8" i="18"/>
  <c r="AF8" i="18"/>
  <c r="AG8" i="18"/>
  <c r="AT9" i="18"/>
  <c r="AD9" i="18"/>
  <c r="AZ9" i="18"/>
  <c r="BA9" i="18"/>
  <c r="BB9" i="18"/>
  <c r="BF9" i="18"/>
  <c r="BG9" i="18"/>
  <c r="AE9" i="18"/>
  <c r="BI9" i="18"/>
  <c r="AF9" i="18"/>
  <c r="AG9" i="18"/>
  <c r="AT10" i="18"/>
  <c r="AD10" i="18"/>
  <c r="AZ10" i="18"/>
  <c r="BA10" i="18"/>
  <c r="BB10" i="18"/>
  <c r="BF10" i="18"/>
  <c r="BG10" i="18"/>
  <c r="AE10" i="18"/>
  <c r="BI10" i="18"/>
  <c r="AF10" i="18"/>
  <c r="AG10" i="18"/>
  <c r="AT11" i="18"/>
  <c r="AD11" i="18"/>
  <c r="AZ11" i="18"/>
  <c r="BA11" i="18"/>
  <c r="BB11" i="18"/>
  <c r="BF11" i="18"/>
  <c r="BG11" i="18"/>
  <c r="AE11" i="18"/>
  <c r="BI11" i="18"/>
  <c r="AF11" i="18"/>
  <c r="AG11" i="18"/>
  <c r="AT12" i="18"/>
  <c r="AD12" i="18"/>
  <c r="AZ12" i="18"/>
  <c r="BA12" i="18"/>
  <c r="BB12" i="18"/>
  <c r="BF12" i="18"/>
  <c r="BG12" i="18"/>
  <c r="AE12" i="18"/>
  <c r="BI12" i="18"/>
  <c r="AF12" i="18"/>
  <c r="AG12" i="18"/>
  <c r="AT13" i="18"/>
  <c r="AD13" i="18"/>
  <c r="AZ13" i="18"/>
  <c r="BA13" i="18"/>
  <c r="BB13" i="18"/>
  <c r="BF13" i="18"/>
  <c r="BG13" i="18"/>
  <c r="AE13" i="18"/>
  <c r="BI13" i="18"/>
  <c r="AF13" i="18"/>
  <c r="AG13" i="18"/>
  <c r="AT14" i="18"/>
  <c r="AD14" i="18"/>
  <c r="AZ14" i="18"/>
  <c r="BA14" i="18"/>
  <c r="BB14" i="18"/>
  <c r="BF14" i="18"/>
  <c r="BG14" i="18"/>
  <c r="AE14" i="18"/>
  <c r="BI14" i="18"/>
  <c r="AF14" i="18"/>
  <c r="AG14" i="18"/>
  <c r="AT15" i="18"/>
  <c r="AD15" i="18"/>
  <c r="AZ15" i="18"/>
  <c r="BA15" i="18"/>
  <c r="BB15" i="18"/>
  <c r="BF15" i="18"/>
  <c r="BG15" i="18"/>
  <c r="AE15" i="18"/>
  <c r="BI15" i="18"/>
  <c r="AF15" i="18"/>
  <c r="AG15" i="18"/>
  <c r="AT16" i="18"/>
  <c r="AD16" i="18"/>
  <c r="AZ16" i="18"/>
  <c r="BA16" i="18"/>
  <c r="BB16" i="18"/>
  <c r="BF16" i="18"/>
  <c r="BG16" i="18"/>
  <c r="AE16" i="18"/>
  <c r="BI16" i="18"/>
  <c r="AF16" i="18"/>
  <c r="AG16" i="18"/>
  <c r="AT17" i="18"/>
  <c r="AD17" i="18"/>
  <c r="AZ17" i="18"/>
  <c r="BA17" i="18"/>
  <c r="BB17" i="18"/>
  <c r="BF17" i="18"/>
  <c r="BG17" i="18"/>
  <c r="AE17" i="18"/>
  <c r="BI17" i="18"/>
  <c r="AF17" i="18"/>
  <c r="AG17" i="18"/>
  <c r="AT18" i="18"/>
  <c r="AD18" i="18"/>
  <c r="AZ18" i="18"/>
  <c r="BA18" i="18"/>
  <c r="BB18" i="18"/>
  <c r="BF18" i="18"/>
  <c r="BG18" i="18"/>
  <c r="AE18" i="18"/>
  <c r="BI18" i="18"/>
  <c r="AF18" i="18"/>
  <c r="AG18" i="18"/>
  <c r="AT19" i="18"/>
  <c r="AD19" i="18"/>
  <c r="AZ19" i="18"/>
  <c r="BA19" i="18"/>
  <c r="BB19" i="18"/>
  <c r="BF19" i="18"/>
  <c r="BG19" i="18"/>
  <c r="AE19" i="18"/>
  <c r="BI19" i="18"/>
  <c r="AF19" i="18"/>
  <c r="AG19" i="18"/>
  <c r="AT20" i="18"/>
  <c r="AD20" i="18"/>
  <c r="AZ20" i="18"/>
  <c r="BA20" i="18"/>
  <c r="BB20" i="18"/>
  <c r="BF20" i="18"/>
  <c r="BG20" i="18"/>
  <c r="AE20" i="18"/>
  <c r="BI20" i="18"/>
  <c r="AF20" i="18"/>
  <c r="AG20" i="18"/>
  <c r="AT21" i="18"/>
  <c r="AD21" i="18"/>
  <c r="AZ21" i="18"/>
  <c r="BA21" i="18"/>
  <c r="BB21" i="18"/>
  <c r="BF21" i="18"/>
  <c r="BG21" i="18"/>
  <c r="AE21" i="18"/>
  <c r="BI21" i="18"/>
  <c r="AF21" i="18"/>
  <c r="AG21" i="18"/>
  <c r="AT22" i="18"/>
  <c r="AD22" i="18"/>
  <c r="AZ22" i="18"/>
  <c r="BA22" i="18"/>
  <c r="BB22" i="18"/>
  <c r="BF22" i="18"/>
  <c r="BG22" i="18"/>
  <c r="AE22" i="18"/>
  <c r="BI22" i="18"/>
  <c r="AF22" i="18"/>
  <c r="AG22" i="18"/>
  <c r="AT23" i="18"/>
  <c r="AD23" i="18"/>
  <c r="AZ23" i="18"/>
  <c r="BA23" i="18"/>
  <c r="BB23" i="18"/>
  <c r="BF23" i="18"/>
  <c r="BG23" i="18"/>
  <c r="AE23" i="18"/>
  <c r="BI23" i="18"/>
  <c r="AF23" i="18"/>
  <c r="AG23" i="18"/>
  <c r="AT24" i="18"/>
  <c r="AD24" i="18"/>
  <c r="AZ24" i="18"/>
  <c r="BA24" i="18"/>
  <c r="BB24" i="18"/>
  <c r="BF24" i="18"/>
  <c r="BG24" i="18"/>
  <c r="AE24" i="18"/>
  <c r="BI24" i="18"/>
  <c r="AF24" i="18"/>
  <c r="AG24" i="18"/>
  <c r="AT25" i="18"/>
  <c r="AD25" i="18"/>
  <c r="AZ25" i="18"/>
  <c r="BA25" i="18"/>
  <c r="BB25" i="18"/>
  <c r="BF25" i="18"/>
  <c r="BG25" i="18"/>
  <c r="AE25" i="18"/>
  <c r="BI25" i="18"/>
  <c r="AF25" i="18"/>
  <c r="AG25" i="18"/>
  <c r="AT26" i="18"/>
  <c r="AD26" i="18"/>
  <c r="AZ26" i="18"/>
  <c r="BA26" i="18"/>
  <c r="BB26" i="18"/>
  <c r="BF26" i="18"/>
  <c r="BG26" i="18"/>
  <c r="AE26" i="18"/>
  <c r="BI26" i="18"/>
  <c r="AF26" i="18"/>
  <c r="AG26" i="18"/>
  <c r="AT27" i="18"/>
  <c r="AD27" i="18"/>
  <c r="AZ27" i="18"/>
  <c r="BA27" i="18"/>
  <c r="BB27" i="18"/>
  <c r="BF27" i="18"/>
  <c r="BG27" i="18"/>
  <c r="AE27" i="18"/>
  <c r="BI27" i="18"/>
  <c r="AF27" i="18"/>
  <c r="AG27" i="18"/>
  <c r="AT28" i="18"/>
  <c r="AD28" i="18"/>
  <c r="AZ28" i="18"/>
  <c r="BA28" i="18"/>
  <c r="BB28" i="18"/>
  <c r="BF28" i="18"/>
  <c r="BG28" i="18"/>
  <c r="AE28" i="18"/>
  <c r="BI28" i="18"/>
  <c r="AF28" i="18"/>
  <c r="AG28" i="18"/>
  <c r="AT29" i="18"/>
  <c r="AD29" i="18"/>
  <c r="AZ29" i="18"/>
  <c r="BA29" i="18"/>
  <c r="BB29" i="18"/>
  <c r="BF29" i="18"/>
  <c r="BG29" i="18"/>
  <c r="AE29" i="18"/>
  <c r="BI29" i="18"/>
  <c r="AF29" i="18"/>
  <c r="AG29" i="18"/>
  <c r="AT30" i="18"/>
  <c r="AD30" i="18"/>
  <c r="AZ30" i="18"/>
  <c r="BA30" i="18"/>
  <c r="BB30" i="18"/>
  <c r="BF30" i="18"/>
  <c r="BG30" i="18"/>
  <c r="AE30" i="18"/>
  <c r="BI30" i="18"/>
  <c r="AF30" i="18"/>
  <c r="AG30" i="18"/>
  <c r="AT31" i="18"/>
  <c r="AD31" i="18"/>
  <c r="AZ31" i="18"/>
  <c r="BA31" i="18"/>
  <c r="BB31" i="18"/>
  <c r="BF31" i="18"/>
  <c r="BG31" i="18"/>
  <c r="AE31" i="18"/>
  <c r="BI31" i="18"/>
  <c r="AF31" i="18"/>
  <c r="AG31" i="18"/>
  <c r="AT32" i="18"/>
  <c r="AD32" i="18"/>
  <c r="AZ32" i="18"/>
  <c r="BA32" i="18"/>
  <c r="BB32" i="18"/>
  <c r="BF32" i="18"/>
  <c r="BG32" i="18"/>
  <c r="AE32" i="18"/>
  <c r="BI32" i="18"/>
  <c r="AF32" i="18"/>
  <c r="AG32" i="18"/>
  <c r="AT33" i="18"/>
  <c r="AD33" i="18"/>
  <c r="AZ33" i="18"/>
  <c r="BA33" i="18"/>
  <c r="BB33" i="18"/>
  <c r="BF33" i="18"/>
  <c r="BG33" i="18"/>
  <c r="AE33" i="18"/>
  <c r="BI33" i="18"/>
  <c r="AF33" i="18"/>
  <c r="AG33" i="18"/>
  <c r="AH5" i="18"/>
  <c r="AH4" i="18"/>
  <c r="AD186" i="18"/>
  <c r="AZ186" i="18"/>
  <c r="BA186" i="18"/>
  <c r="BB186" i="18"/>
  <c r="BF186" i="18"/>
  <c r="BG186" i="18"/>
  <c r="AE186" i="18"/>
  <c r="BI186" i="18"/>
  <c r="AG186" i="18"/>
  <c r="AH186" i="18"/>
  <c r="AD185" i="18"/>
  <c r="AZ185" i="18"/>
  <c r="BA185" i="18"/>
  <c r="BB185" i="18"/>
  <c r="AW185" i="18"/>
  <c r="BC185" i="18"/>
  <c r="AX185" i="18"/>
  <c r="BD185" i="18"/>
  <c r="AY185" i="18"/>
  <c r="BE185" i="18"/>
  <c r="BF185" i="18"/>
  <c r="BG185" i="18"/>
  <c r="AE185" i="18"/>
  <c r="BI185" i="18"/>
  <c r="AG185" i="18"/>
  <c r="AH185" i="18"/>
  <c r="AD282" i="18"/>
  <c r="AZ282" i="18"/>
  <c r="AW282" i="18"/>
  <c r="BC282" i="18"/>
  <c r="BA282" i="18"/>
  <c r="AX282" i="18"/>
  <c r="BD282" i="18"/>
  <c r="BB282" i="18"/>
  <c r="AY282" i="18"/>
  <c r="BE282" i="18"/>
  <c r="BF282" i="18"/>
  <c r="BG282" i="18"/>
  <c r="AE282" i="18"/>
  <c r="BI282" i="18"/>
  <c r="AF282" i="18"/>
  <c r="AG282" i="18"/>
  <c r="AD280" i="18"/>
  <c r="AZ280" i="18"/>
  <c r="AW280" i="18"/>
  <c r="BC280" i="18"/>
  <c r="BA280" i="18"/>
  <c r="AX280" i="18"/>
  <c r="BD280" i="18"/>
  <c r="BB280" i="18"/>
  <c r="AY280" i="18"/>
  <c r="BE280" i="18"/>
  <c r="BF280" i="18"/>
  <c r="BG280" i="18"/>
  <c r="AE280" i="18"/>
  <c r="BI280" i="18"/>
  <c r="AG280" i="18"/>
  <c r="AD281" i="18"/>
  <c r="AZ281" i="18"/>
  <c r="AW281" i="18"/>
  <c r="BC281" i="18"/>
  <c r="BA281" i="18"/>
  <c r="AX281" i="18"/>
  <c r="BD281" i="18"/>
  <c r="BB281" i="18"/>
  <c r="AY281" i="18"/>
  <c r="BE281" i="18"/>
  <c r="BF281" i="18"/>
  <c r="BG281" i="18"/>
  <c r="AE281" i="18"/>
  <c r="BI281" i="18"/>
  <c r="AF281" i="18"/>
  <c r="AG281" i="18"/>
  <c r="BF279" i="18"/>
  <c r="BG279" i="18"/>
  <c r="AE279" i="18"/>
  <c r="BI279" i="18"/>
  <c r="AF279" i="18"/>
  <c r="AG279" i="18"/>
  <c r="AD283" i="18"/>
  <c r="AZ283" i="18"/>
  <c r="AW283" i="18"/>
  <c r="BC283" i="18"/>
  <c r="BA283" i="18"/>
  <c r="AX283" i="18"/>
  <c r="BD283" i="18"/>
  <c r="BB283" i="18"/>
  <c r="AY283" i="18"/>
  <c r="BE283" i="18"/>
  <c r="BF283" i="18"/>
  <c r="BG283" i="18"/>
  <c r="AE283" i="18"/>
  <c r="BI283" i="18"/>
  <c r="AF283" i="18"/>
  <c r="AG283" i="18"/>
  <c r="AH279" i="18"/>
  <c r="AH280" i="18"/>
  <c r="AH281" i="18"/>
  <c r="AH283" i="18"/>
  <c r="AH284" i="18"/>
  <c r="AH278" i="18"/>
  <c r="AT77" i="18"/>
  <c r="AZ82" i="18"/>
  <c r="BA82" i="18"/>
  <c r="BB82" i="18"/>
  <c r="BF82" i="18"/>
  <c r="AW81" i="18"/>
  <c r="AX81" i="18"/>
  <c r="AY81" i="18"/>
  <c r="AZ81" i="18"/>
  <c r="BA81" i="18"/>
  <c r="BB81" i="18"/>
  <c r="BF81" i="18"/>
  <c r="AW80" i="18"/>
  <c r="AX80" i="18"/>
  <c r="AY80" i="18"/>
  <c r="AZ80" i="18"/>
  <c r="BA80" i="18"/>
  <c r="BB80" i="18"/>
  <c r="BF80" i="18"/>
  <c r="AW79" i="18"/>
  <c r="AX79" i="18"/>
  <c r="AY79" i="18"/>
  <c r="AZ79" i="18"/>
  <c r="BA79" i="18"/>
  <c r="BB79" i="18"/>
  <c r="BF79" i="18"/>
  <c r="AW78" i="18"/>
  <c r="AX78" i="18"/>
  <c r="AY78" i="18"/>
  <c r="AZ78" i="18"/>
  <c r="BA78" i="18"/>
  <c r="BB78" i="18"/>
  <c r="BF78" i="18"/>
  <c r="AW77" i="18"/>
  <c r="AX77" i="18"/>
  <c r="AY77" i="18"/>
  <c r="AZ77" i="18"/>
  <c r="BA77" i="18"/>
  <c r="BB77" i="18"/>
  <c r="BF77" i="18"/>
  <c r="AZ76" i="18"/>
  <c r="BA76" i="18"/>
  <c r="BB76" i="18"/>
  <c r="AW76" i="18"/>
  <c r="BC76" i="18"/>
  <c r="AX76" i="18"/>
  <c r="BD76" i="18"/>
  <c r="AY76" i="18"/>
  <c r="BE76" i="18"/>
  <c r="BF76" i="18"/>
  <c r="AW75" i="18"/>
  <c r="AX75" i="18"/>
  <c r="AY75" i="18"/>
  <c r="AZ75" i="18"/>
  <c r="BA75" i="18"/>
  <c r="BB75" i="18"/>
  <c r="BF75" i="18"/>
  <c r="AZ74" i="18"/>
  <c r="BA74" i="18"/>
  <c r="BB74" i="18"/>
  <c r="AW74" i="18"/>
  <c r="BC74" i="18"/>
  <c r="AX74" i="18"/>
  <c r="BD74" i="18"/>
  <c r="AY74" i="18"/>
  <c r="BE74" i="18"/>
  <c r="BF74" i="18"/>
  <c r="AW73" i="18"/>
  <c r="AX73" i="18"/>
  <c r="AY73" i="18"/>
  <c r="AZ73" i="18"/>
  <c r="BA73" i="18"/>
  <c r="BB73" i="18"/>
  <c r="BF73" i="18"/>
  <c r="AW72" i="18"/>
  <c r="AX72" i="18"/>
  <c r="AY72" i="18"/>
  <c r="AZ72" i="18"/>
  <c r="BA72" i="18"/>
  <c r="BB72" i="18"/>
  <c r="BF72" i="18"/>
  <c r="AZ184" i="18"/>
  <c r="BA184" i="18"/>
  <c r="BB184" i="18"/>
  <c r="AW184" i="18"/>
  <c r="BC184" i="18"/>
  <c r="AX184" i="18"/>
  <c r="BD184" i="18"/>
  <c r="AY184" i="18"/>
  <c r="BE184" i="18"/>
  <c r="BF184" i="18"/>
  <c r="AZ183" i="18"/>
  <c r="BA183" i="18"/>
  <c r="BB183" i="18"/>
  <c r="AW183" i="18"/>
  <c r="AX183" i="18"/>
  <c r="AY183" i="18"/>
  <c r="BC183" i="18"/>
  <c r="BD183" i="18"/>
  <c r="BE183" i="18"/>
  <c r="BF183" i="18"/>
  <c r="AZ182" i="18"/>
  <c r="BA182" i="18"/>
  <c r="BB182" i="18"/>
  <c r="AW182" i="18"/>
  <c r="AX182" i="18"/>
  <c r="AY182" i="18"/>
  <c r="BF182" i="18"/>
  <c r="AZ181" i="18"/>
  <c r="BA181" i="18"/>
  <c r="BB181" i="18"/>
  <c r="AW181" i="18"/>
  <c r="AX181" i="18"/>
  <c r="AY181" i="18"/>
  <c r="BF181" i="18"/>
  <c r="AZ180" i="18"/>
  <c r="BA180" i="18"/>
  <c r="BB180" i="18"/>
  <c r="BF180" i="18"/>
  <c r="AZ179" i="18"/>
  <c r="BA179" i="18"/>
  <c r="BB179" i="18"/>
  <c r="AW179" i="18"/>
  <c r="AX179" i="18"/>
  <c r="AY179" i="18"/>
  <c r="BF179" i="18"/>
  <c r="AZ178" i="18"/>
  <c r="BA178" i="18"/>
  <c r="BB178" i="18"/>
  <c r="BF178" i="18"/>
  <c r="AW177" i="18"/>
  <c r="AX177" i="18"/>
  <c r="AY177" i="18"/>
  <c r="AZ177" i="18"/>
  <c r="BA177" i="18"/>
  <c r="BB177" i="18"/>
  <c r="BF177" i="18"/>
  <c r="AW176" i="18"/>
  <c r="AX176" i="18"/>
  <c r="AY176" i="18"/>
  <c r="AZ176" i="18"/>
  <c r="BA176" i="18"/>
  <c r="BB176" i="18"/>
  <c r="BF176" i="18"/>
  <c r="AW218" i="18"/>
  <c r="AX218" i="18"/>
  <c r="AY218" i="18"/>
  <c r="AZ218" i="18"/>
  <c r="BA218" i="18"/>
  <c r="BB218" i="18"/>
  <c r="BF218" i="18"/>
  <c r="AW217" i="18"/>
  <c r="AX217" i="18"/>
  <c r="AY217" i="18"/>
  <c r="AZ217" i="18"/>
  <c r="BA217" i="18"/>
  <c r="BB217" i="18"/>
  <c r="BF217" i="18"/>
  <c r="AW215" i="18"/>
  <c r="AX215" i="18"/>
  <c r="AY215" i="18"/>
  <c r="AZ215" i="18"/>
  <c r="BA215" i="18"/>
  <c r="BB215" i="18"/>
  <c r="BF215" i="18"/>
  <c r="AW214" i="18"/>
  <c r="AX214" i="18"/>
  <c r="AY214" i="18"/>
  <c r="AZ214" i="18"/>
  <c r="BA214" i="18"/>
  <c r="BB214" i="18"/>
  <c r="BF214" i="18"/>
  <c r="AW213" i="18"/>
  <c r="AX213" i="18"/>
  <c r="AY213" i="18"/>
  <c r="AZ213" i="18"/>
  <c r="BA213" i="18"/>
  <c r="BB213" i="18"/>
  <c r="BF213" i="18"/>
  <c r="AW212" i="18"/>
  <c r="AX212" i="18"/>
  <c r="AY212" i="18"/>
  <c r="AZ212" i="18"/>
  <c r="BA212" i="18"/>
  <c r="BB212" i="18"/>
  <c r="BF212" i="18"/>
  <c r="AW211" i="18"/>
  <c r="AX211" i="18"/>
  <c r="AY211" i="18"/>
  <c r="AZ211" i="18"/>
  <c r="BA211" i="18"/>
  <c r="BB211" i="18"/>
  <c r="BF211" i="18"/>
  <c r="AW210" i="18"/>
  <c r="AX210" i="18"/>
  <c r="AY210" i="18"/>
  <c r="AZ210" i="18"/>
  <c r="BA210" i="18"/>
  <c r="BB210" i="18"/>
  <c r="BF210" i="18"/>
  <c r="AZ284" i="18"/>
  <c r="BA284" i="18"/>
  <c r="BB284" i="18"/>
  <c r="AW284" i="18"/>
  <c r="AX284" i="18"/>
  <c r="AY284" i="18"/>
  <c r="BF284" i="18"/>
  <c r="AZ279" i="18"/>
  <c r="BA279" i="18"/>
  <c r="BB279" i="18"/>
  <c r="AW279" i="18"/>
  <c r="AX279" i="18"/>
  <c r="AY279" i="18"/>
  <c r="AW278" i="18"/>
  <c r="AX278" i="18"/>
  <c r="AY278" i="18"/>
  <c r="AZ278" i="18"/>
  <c r="BA278" i="18"/>
  <c r="BB278" i="18"/>
  <c r="BF278" i="18"/>
  <c r="AU279" i="18"/>
  <c r="AU280" i="18"/>
  <c r="AU281" i="18"/>
  <c r="AU282" i="18"/>
  <c r="AU283" i="18"/>
  <c r="AU284" i="18"/>
  <c r="AU278" i="18"/>
  <c r="AU218" i="18"/>
  <c r="AU217" i="18"/>
  <c r="AU216" i="18"/>
  <c r="AU215" i="18"/>
  <c r="AU213" i="18"/>
  <c r="AU212" i="18"/>
  <c r="AU211" i="18"/>
  <c r="AU210" i="18"/>
  <c r="AU177" i="18"/>
  <c r="AU178" i="18"/>
  <c r="AU179" i="18"/>
  <c r="AU180" i="18"/>
  <c r="AU181" i="18"/>
  <c r="AU182" i="18"/>
  <c r="AU183" i="18"/>
  <c r="AU184" i="18"/>
  <c r="AU185" i="18"/>
  <c r="AU176" i="18"/>
  <c r="AU72" i="18"/>
  <c r="BC210" i="18"/>
  <c r="BD210" i="18"/>
  <c r="BE210" i="18"/>
  <c r="BG211" i="18"/>
  <c r="AE211" i="18"/>
  <c r="AD211" i="18"/>
  <c r="BI211" i="18"/>
  <c r="AF211" i="18"/>
  <c r="AG211" i="18"/>
  <c r="BG210" i="18"/>
  <c r="AE210" i="18"/>
  <c r="AD210" i="18"/>
  <c r="BI210" i="18"/>
  <c r="AF210" i="18"/>
  <c r="AG210" i="18"/>
  <c r="BG212" i="18"/>
  <c r="AE212" i="18"/>
  <c r="AD212" i="18"/>
  <c r="BI212" i="18"/>
  <c r="AF212" i="18"/>
  <c r="AG212" i="18"/>
  <c r="BG213" i="18"/>
  <c r="AE213" i="18"/>
  <c r="AD213" i="18"/>
  <c r="BI213" i="18"/>
  <c r="AF213" i="18"/>
  <c r="AG213" i="18"/>
  <c r="BG214" i="18"/>
  <c r="AE214" i="18"/>
  <c r="AD214" i="18"/>
  <c r="BI214" i="18"/>
  <c r="AF214" i="18"/>
  <c r="AG214" i="18"/>
  <c r="BG215" i="18"/>
  <c r="AE215" i="18"/>
  <c r="AD215" i="18"/>
  <c r="BI215" i="18"/>
  <c r="AF215" i="18"/>
  <c r="AG215" i="18"/>
  <c r="BG217" i="18"/>
  <c r="AE217" i="18"/>
  <c r="AD217" i="18"/>
  <c r="BI217" i="18"/>
  <c r="AG217" i="18"/>
  <c r="BG218" i="18"/>
  <c r="AE218" i="18"/>
  <c r="AD218" i="18"/>
  <c r="BI218" i="18"/>
  <c r="AF218" i="18"/>
  <c r="AG218" i="18"/>
  <c r="AT219" i="18"/>
  <c r="AZ219" i="18"/>
  <c r="BA219" i="18"/>
  <c r="BB219" i="18"/>
  <c r="BF219" i="18"/>
  <c r="BG219" i="18"/>
  <c r="AE219" i="18"/>
  <c r="AD219" i="18"/>
  <c r="BI219" i="18"/>
  <c r="AF219" i="18"/>
  <c r="AG219" i="18"/>
  <c r="AH219" i="18"/>
  <c r="AT220" i="18"/>
  <c r="AZ220" i="18"/>
  <c r="BA220" i="18"/>
  <c r="BB220" i="18"/>
  <c r="BF220" i="18"/>
  <c r="BG220" i="18"/>
  <c r="AE220" i="18"/>
  <c r="AD220" i="18"/>
  <c r="BI220" i="18"/>
  <c r="AF220" i="18"/>
  <c r="AG220" i="18"/>
  <c r="AH220" i="18"/>
  <c r="AT221" i="18"/>
  <c r="AZ221" i="18"/>
  <c r="BA221" i="18"/>
  <c r="BB221" i="18"/>
  <c r="BF221" i="18"/>
  <c r="BG221" i="18"/>
  <c r="AE221" i="18"/>
  <c r="AD221" i="18"/>
  <c r="BI221" i="18"/>
  <c r="AF221" i="18"/>
  <c r="AG221" i="18"/>
  <c r="AH221" i="18"/>
  <c r="AT222" i="18"/>
  <c r="AZ222" i="18"/>
  <c r="BA222" i="18"/>
  <c r="BB222" i="18"/>
  <c r="BF222" i="18"/>
  <c r="BG222" i="18"/>
  <c r="AE222" i="18"/>
  <c r="AD222" i="18"/>
  <c r="BI222" i="18"/>
  <c r="AF222" i="18"/>
  <c r="AG222" i="18"/>
  <c r="AH222" i="18"/>
  <c r="AT223" i="18"/>
  <c r="AZ223" i="18"/>
  <c r="BA223" i="18"/>
  <c r="BB223" i="18"/>
  <c r="BF223" i="18"/>
  <c r="BG223" i="18"/>
  <c r="AE223" i="18"/>
  <c r="AD223" i="18"/>
  <c r="BI223" i="18"/>
  <c r="AF223" i="18"/>
  <c r="AG223" i="18"/>
  <c r="AH223" i="18"/>
  <c r="AT224" i="18"/>
  <c r="AZ224" i="18"/>
  <c r="BA224" i="18"/>
  <c r="BB224" i="18"/>
  <c r="BF224" i="18"/>
  <c r="BG224" i="18"/>
  <c r="AE224" i="18"/>
  <c r="AD224" i="18"/>
  <c r="BI224" i="18"/>
  <c r="AF224" i="18"/>
  <c r="AG224" i="18"/>
  <c r="AH224" i="18"/>
  <c r="AT225" i="18"/>
  <c r="AZ225" i="18"/>
  <c r="BA225" i="18"/>
  <c r="BB225" i="18"/>
  <c r="BF225" i="18"/>
  <c r="BG225" i="18"/>
  <c r="AE225" i="18"/>
  <c r="AD225" i="18"/>
  <c r="BI225" i="18"/>
  <c r="AF225" i="18"/>
  <c r="AG225" i="18"/>
  <c r="AH225" i="18"/>
  <c r="AT226" i="18"/>
  <c r="AZ226" i="18"/>
  <c r="BA226" i="18"/>
  <c r="BB226" i="18"/>
  <c r="BF226" i="18"/>
  <c r="BG226" i="18"/>
  <c r="AE226" i="18"/>
  <c r="AD226" i="18"/>
  <c r="BI226" i="18"/>
  <c r="AF226" i="18"/>
  <c r="AG226" i="18"/>
  <c r="AH226" i="18"/>
  <c r="AT227" i="18"/>
  <c r="AZ227" i="18"/>
  <c r="BA227" i="18"/>
  <c r="BB227" i="18"/>
  <c r="BF227" i="18"/>
  <c r="BG227" i="18"/>
  <c r="AE227" i="18"/>
  <c r="AD227" i="18"/>
  <c r="BI227" i="18"/>
  <c r="AF227" i="18"/>
  <c r="AG227" i="18"/>
  <c r="AH227" i="18"/>
  <c r="AT228" i="18"/>
  <c r="AZ228" i="18"/>
  <c r="BA228" i="18"/>
  <c r="BB228" i="18"/>
  <c r="BF228" i="18"/>
  <c r="BG228" i="18"/>
  <c r="AE228" i="18"/>
  <c r="AD228" i="18"/>
  <c r="BI228" i="18"/>
  <c r="AF228" i="18"/>
  <c r="AG228" i="18"/>
  <c r="AH228" i="18"/>
  <c r="AT229" i="18"/>
  <c r="AZ229" i="18"/>
  <c r="BA229" i="18"/>
  <c r="BB229" i="18"/>
  <c r="BF229" i="18"/>
  <c r="BG229" i="18"/>
  <c r="AE229" i="18"/>
  <c r="AD229" i="18"/>
  <c r="BI229" i="18"/>
  <c r="AF229" i="18"/>
  <c r="AG229" i="18"/>
  <c r="AH229" i="18"/>
  <c r="AT230" i="18"/>
  <c r="AZ230" i="18"/>
  <c r="BA230" i="18"/>
  <c r="BB230" i="18"/>
  <c r="BF230" i="18"/>
  <c r="BG230" i="18"/>
  <c r="AE230" i="18"/>
  <c r="AD230" i="18"/>
  <c r="BI230" i="18"/>
  <c r="AF230" i="18"/>
  <c r="AG230" i="18"/>
  <c r="AH230" i="18"/>
  <c r="AT231" i="18"/>
  <c r="AZ231" i="18"/>
  <c r="BA231" i="18"/>
  <c r="BB231" i="18"/>
  <c r="BF231" i="18"/>
  <c r="BG231" i="18"/>
  <c r="AE231" i="18"/>
  <c r="AD231" i="18"/>
  <c r="BI231" i="18"/>
  <c r="AF231" i="18"/>
  <c r="AG231" i="18"/>
  <c r="AH231" i="18"/>
  <c r="AT232" i="18"/>
  <c r="AZ232" i="18"/>
  <c r="BA232" i="18"/>
  <c r="BB232" i="18"/>
  <c r="BF232" i="18"/>
  <c r="BG232" i="18"/>
  <c r="AE232" i="18"/>
  <c r="AD232" i="18"/>
  <c r="BI232" i="18"/>
  <c r="AF232" i="18"/>
  <c r="AG232" i="18"/>
  <c r="AH232" i="18"/>
  <c r="AT233" i="18"/>
  <c r="AZ233" i="18"/>
  <c r="BA233" i="18"/>
  <c r="BB233" i="18"/>
  <c r="BF233" i="18"/>
  <c r="BG233" i="18"/>
  <c r="AE233" i="18"/>
  <c r="AD233" i="18"/>
  <c r="BI233" i="18"/>
  <c r="AF233" i="18"/>
  <c r="AG233" i="18"/>
  <c r="AH233" i="18"/>
  <c r="AT234" i="18"/>
  <c r="AZ234" i="18"/>
  <c r="BA234" i="18"/>
  <c r="BB234" i="18"/>
  <c r="BF234" i="18"/>
  <c r="BG234" i="18"/>
  <c r="AE234" i="18"/>
  <c r="AD234" i="18"/>
  <c r="BI234" i="18"/>
  <c r="AF234" i="18"/>
  <c r="AG234" i="18"/>
  <c r="AH234" i="18"/>
  <c r="AT235" i="18"/>
  <c r="AZ235" i="18"/>
  <c r="BA235" i="18"/>
  <c r="BB235" i="18"/>
  <c r="BF235" i="18"/>
  <c r="BG235" i="18"/>
  <c r="AE235" i="18"/>
  <c r="AD235" i="18"/>
  <c r="BI235" i="18"/>
  <c r="AF235" i="18"/>
  <c r="AG235" i="18"/>
  <c r="AH235" i="18"/>
  <c r="AT236" i="18"/>
  <c r="AZ236" i="18"/>
  <c r="BA236" i="18"/>
  <c r="BB236" i="18"/>
  <c r="BF236" i="18"/>
  <c r="BG236" i="18"/>
  <c r="AE236" i="18"/>
  <c r="AD236" i="18"/>
  <c r="BI236" i="18"/>
  <c r="AF236" i="18"/>
  <c r="AG236" i="18"/>
  <c r="AH236" i="18"/>
  <c r="AT237" i="18"/>
  <c r="AZ237" i="18"/>
  <c r="BA237" i="18"/>
  <c r="BB237" i="18"/>
  <c r="BF237" i="18"/>
  <c r="BG237" i="18"/>
  <c r="AE237" i="18"/>
  <c r="AD237" i="18"/>
  <c r="BI237" i="18"/>
  <c r="AF237" i="18"/>
  <c r="AG237" i="18"/>
  <c r="AH237" i="18"/>
  <c r="AT238" i="18"/>
  <c r="AZ238" i="18"/>
  <c r="BA238" i="18"/>
  <c r="BB238" i="18"/>
  <c r="BF238" i="18"/>
  <c r="BG238" i="18"/>
  <c r="AE238" i="18"/>
  <c r="AD238" i="18"/>
  <c r="BI238" i="18"/>
  <c r="AF238" i="18"/>
  <c r="AG238" i="18"/>
  <c r="AH238" i="18"/>
  <c r="AT239" i="18"/>
  <c r="AZ239" i="18"/>
  <c r="BA239" i="18"/>
  <c r="BB239" i="18"/>
  <c r="BF239" i="18"/>
  <c r="BG239" i="18"/>
  <c r="AE239" i="18"/>
  <c r="AD239" i="18"/>
  <c r="BI239" i="18"/>
  <c r="AF239" i="18"/>
  <c r="AG239" i="18"/>
  <c r="AH239" i="18"/>
  <c r="AH240" i="18"/>
  <c r="AH241" i="18"/>
  <c r="AH242" i="18"/>
  <c r="AH243" i="18"/>
  <c r="AH244" i="18"/>
  <c r="AH245" i="18"/>
  <c r="AH246" i="18"/>
  <c r="AH247" i="18"/>
  <c r="AH248" i="18"/>
  <c r="AH249" i="18"/>
  <c r="AH250" i="18"/>
  <c r="AH251" i="18"/>
  <c r="AH252" i="18"/>
  <c r="AH253" i="18"/>
  <c r="AH254" i="18"/>
  <c r="AH255" i="18"/>
  <c r="AH256" i="18"/>
  <c r="AH257" i="18"/>
  <c r="AH258" i="18"/>
  <c r="AH259" i="18"/>
  <c r="AH260" i="18"/>
  <c r="AH261" i="18"/>
  <c r="AH262" i="18"/>
  <c r="AH263" i="18"/>
  <c r="AH264" i="18"/>
  <c r="AH265" i="18"/>
  <c r="AH266" i="18"/>
  <c r="AH267" i="18"/>
  <c r="AH268" i="18"/>
  <c r="AH269" i="18"/>
  <c r="AH270" i="18"/>
  <c r="AH271" i="18"/>
  <c r="AH272" i="18"/>
  <c r="AH273" i="18"/>
  <c r="BC72" i="18"/>
  <c r="BD72" i="18"/>
  <c r="BE72" i="18"/>
  <c r="BG73" i="18"/>
  <c r="AE73" i="18"/>
  <c r="AD73" i="18"/>
  <c r="BI73" i="18"/>
  <c r="AF73" i="18"/>
  <c r="AG73" i="18"/>
  <c r="BG72" i="18"/>
  <c r="AE72" i="18"/>
  <c r="AD72" i="18"/>
  <c r="BI72" i="18"/>
  <c r="AF72" i="18"/>
  <c r="AG72" i="18"/>
  <c r="BG74" i="18"/>
  <c r="AE74" i="18"/>
  <c r="AD74" i="18"/>
  <c r="BI74" i="18"/>
  <c r="AF74" i="18"/>
  <c r="AG74" i="18"/>
  <c r="BG75" i="18"/>
  <c r="AE75" i="18"/>
  <c r="AD75" i="18"/>
  <c r="BI75" i="18"/>
  <c r="AF75" i="18"/>
  <c r="AG75" i="18"/>
  <c r="BG76" i="18"/>
  <c r="AE76" i="18"/>
  <c r="AD76" i="18"/>
  <c r="BI76" i="18"/>
  <c r="AF76" i="18"/>
  <c r="AG76" i="18"/>
  <c r="BG77" i="18"/>
  <c r="AE77" i="18"/>
  <c r="AD77" i="18"/>
  <c r="BI77" i="18"/>
  <c r="AF77" i="18"/>
  <c r="AG77" i="18"/>
  <c r="BG78" i="18"/>
  <c r="AE78" i="18"/>
  <c r="AD78" i="18"/>
  <c r="BI78" i="18"/>
  <c r="AF78" i="18"/>
  <c r="AG78" i="18"/>
  <c r="BG79" i="18"/>
  <c r="AE79" i="18"/>
  <c r="AD79" i="18"/>
  <c r="BI79" i="18"/>
  <c r="AF79" i="18"/>
  <c r="AG79" i="18"/>
  <c r="BG80" i="18"/>
  <c r="AE80" i="18"/>
  <c r="AD80" i="18"/>
  <c r="BI80" i="18"/>
  <c r="AF80" i="18"/>
  <c r="AG80" i="18"/>
  <c r="BG81" i="18"/>
  <c r="AE81" i="18"/>
  <c r="AD81" i="18"/>
  <c r="BI81" i="18"/>
  <c r="AF81" i="18"/>
  <c r="AG81" i="18"/>
  <c r="BG82" i="18"/>
  <c r="AE82" i="18"/>
  <c r="AD82" i="18"/>
  <c r="BI82" i="18"/>
  <c r="AF82" i="18"/>
  <c r="AG82" i="18"/>
  <c r="AH73" i="18"/>
  <c r="AH74" i="18"/>
  <c r="AH75" i="18"/>
  <c r="AH76" i="18"/>
  <c r="AH77" i="18"/>
  <c r="AH78" i="18"/>
  <c r="AH79" i="18"/>
  <c r="AH80" i="18"/>
  <c r="AH81" i="18"/>
  <c r="AH82" i="18"/>
  <c r="AH72" i="18"/>
  <c r="BC176" i="18"/>
  <c r="BD176" i="18"/>
  <c r="BE176" i="18"/>
  <c r="BG176" i="18"/>
  <c r="AE176" i="18"/>
  <c r="AD176" i="18"/>
  <c r="BI176" i="18"/>
  <c r="AF176" i="18"/>
  <c r="AG176" i="18"/>
  <c r="BG177" i="18"/>
  <c r="AE177" i="18"/>
  <c r="AD177" i="18"/>
  <c r="BI177" i="18"/>
  <c r="AF177" i="18"/>
  <c r="AG177" i="18"/>
  <c r="AW178" i="18"/>
  <c r="AX178" i="18"/>
  <c r="AY178" i="18"/>
  <c r="BG178" i="18"/>
  <c r="AE178" i="18"/>
  <c r="AD178" i="18"/>
  <c r="BI178" i="18"/>
  <c r="AG178" i="18"/>
  <c r="BG179" i="18"/>
  <c r="AE179" i="18"/>
  <c r="AD179" i="18"/>
  <c r="BI179" i="18"/>
  <c r="AF179" i="18"/>
  <c r="AG179" i="18"/>
  <c r="AW180" i="18"/>
  <c r="AX180" i="18"/>
  <c r="AY180" i="18"/>
  <c r="BG180" i="18"/>
  <c r="AE180" i="18"/>
  <c r="AD180" i="18"/>
  <c r="BI180" i="18"/>
  <c r="AG180" i="18"/>
  <c r="BG181" i="18"/>
  <c r="AE181" i="18"/>
  <c r="AD181" i="18"/>
  <c r="BI181" i="18"/>
  <c r="AF181" i="18"/>
  <c r="AG181" i="18"/>
  <c r="BG182" i="18"/>
  <c r="AE182" i="18"/>
  <c r="AD182" i="18"/>
  <c r="BI182" i="18"/>
  <c r="AG182" i="18"/>
  <c r="BG183" i="18"/>
  <c r="AE183" i="18"/>
  <c r="AD183" i="18"/>
  <c r="BI183" i="18"/>
  <c r="AG183" i="18"/>
  <c r="BG184" i="18"/>
  <c r="AE184" i="18"/>
  <c r="AD184" i="18"/>
  <c r="BI184" i="18"/>
  <c r="AF184" i="18"/>
  <c r="AG184" i="18"/>
  <c r="AF185" i="18"/>
  <c r="AW186" i="18"/>
  <c r="AX186" i="18"/>
  <c r="AY186" i="18"/>
  <c r="AF186" i="18"/>
  <c r="AH176" i="18"/>
  <c r="AH183" i="18"/>
  <c r="AH182" i="18"/>
  <c r="AH181" i="18"/>
  <c r="AH180" i="18"/>
  <c r="AH179" i="18"/>
  <c r="AH177" i="18"/>
  <c r="AH178" i="18"/>
  <c r="AD279" i="18"/>
  <c r="AD278" i="18"/>
  <c r="BG278" i="18"/>
  <c r="AE278" i="18"/>
  <c r="BI278" i="18"/>
  <c r="AF278" i="18"/>
  <c r="AG278" i="18"/>
  <c r="AF280" i="18"/>
  <c r="BG284" i="18"/>
  <c r="AE284" i="18"/>
  <c r="AD284" i="18"/>
  <c r="BI284" i="18"/>
  <c r="AF284" i="18"/>
  <c r="AG284" i="18"/>
  <c r="A279" i="20"/>
  <c r="B279" i="20"/>
  <c r="C279" i="20"/>
  <c r="D279" i="20"/>
  <c r="E279" i="20"/>
  <c r="AC279" i="20"/>
  <c r="A280" i="20"/>
  <c r="B280" i="20"/>
  <c r="C280" i="20"/>
  <c r="D280" i="20"/>
  <c r="E280" i="20"/>
  <c r="AC280" i="20"/>
  <c r="A281" i="20"/>
  <c r="B281" i="20"/>
  <c r="C281" i="20"/>
  <c r="D281" i="20"/>
  <c r="E281" i="20"/>
  <c r="AC281" i="20"/>
  <c r="A282" i="20"/>
  <c r="B282" i="20"/>
  <c r="C282" i="20"/>
  <c r="D282" i="20"/>
  <c r="E282" i="20"/>
  <c r="AB282" i="20"/>
  <c r="AC282" i="20"/>
  <c r="A283" i="20"/>
  <c r="B283" i="20"/>
  <c r="C283" i="20"/>
  <c r="D283" i="20"/>
  <c r="E283" i="20"/>
  <c r="AC283" i="20"/>
  <c r="A284" i="20"/>
  <c r="B284" i="20"/>
  <c r="C284" i="20"/>
  <c r="D284" i="20"/>
  <c r="E284" i="20"/>
  <c r="AC284" i="20"/>
  <c r="A285" i="20"/>
  <c r="B285" i="20"/>
  <c r="C285" i="20"/>
  <c r="D285" i="20"/>
  <c r="E285" i="20"/>
  <c r="AB285" i="20"/>
  <c r="AC285" i="20"/>
  <c r="A286" i="20"/>
  <c r="B286" i="20"/>
  <c r="C286" i="20"/>
  <c r="D286" i="20"/>
  <c r="E286" i="20"/>
  <c r="AB286" i="20"/>
  <c r="AC286" i="20"/>
  <c r="A287" i="20"/>
  <c r="B287" i="20"/>
  <c r="C287" i="20"/>
  <c r="D287" i="20"/>
  <c r="E287" i="20"/>
  <c r="AB287" i="20"/>
  <c r="AC287" i="20"/>
  <c r="A288" i="20"/>
  <c r="B288" i="20"/>
  <c r="C288" i="20"/>
  <c r="D288" i="20"/>
  <c r="E288" i="20"/>
  <c r="AB288" i="20"/>
  <c r="AC288" i="20"/>
  <c r="A289" i="20"/>
  <c r="B289" i="20"/>
  <c r="C289" i="20"/>
  <c r="D289" i="20"/>
  <c r="E289" i="20"/>
  <c r="AB289" i="20"/>
  <c r="AC289" i="20"/>
  <c r="A290" i="20"/>
  <c r="B290" i="20"/>
  <c r="C290" i="20"/>
  <c r="D290" i="20"/>
  <c r="E290" i="20"/>
  <c r="AB290" i="20"/>
  <c r="AC290" i="20"/>
  <c r="A291" i="20"/>
  <c r="B291" i="20"/>
  <c r="C291" i="20"/>
  <c r="D291" i="20"/>
  <c r="E291" i="20"/>
  <c r="AB291" i="20"/>
  <c r="AC291" i="20"/>
  <c r="AD322" i="18"/>
  <c r="AZ322" i="18"/>
  <c r="AW322" i="18"/>
  <c r="BC244" i="18"/>
  <c r="BA322" i="18"/>
  <c r="AX322" i="18"/>
  <c r="BD244" i="18"/>
  <c r="BB322" i="18"/>
  <c r="AY322" i="18"/>
  <c r="BE244" i="18"/>
  <c r="BF322" i="18"/>
  <c r="BG322" i="18"/>
  <c r="AE322" i="18"/>
  <c r="AB322" i="20"/>
  <c r="AC322" i="20"/>
  <c r="E322" i="18"/>
  <c r="BI322" i="18"/>
  <c r="AF322" i="18"/>
  <c r="AG322" i="18"/>
  <c r="AD318" i="18"/>
  <c r="AZ318" i="18"/>
  <c r="AW318" i="18"/>
  <c r="BA318" i="18"/>
  <c r="AX318" i="18"/>
  <c r="BB318" i="18"/>
  <c r="AY318" i="18"/>
  <c r="BF318" i="18"/>
  <c r="BG318" i="18"/>
  <c r="AE318" i="18"/>
  <c r="AB318" i="20"/>
  <c r="AC318" i="20"/>
  <c r="E318" i="18"/>
  <c r="BI318" i="18"/>
  <c r="AF318" i="18"/>
  <c r="AG318" i="18"/>
  <c r="AD320" i="18"/>
  <c r="AZ320" i="18"/>
  <c r="AW320" i="18"/>
  <c r="BA320" i="18"/>
  <c r="AX320" i="18"/>
  <c r="BB320" i="18"/>
  <c r="AY320" i="18"/>
  <c r="BF320" i="18"/>
  <c r="BG320" i="18"/>
  <c r="AE320" i="18"/>
  <c r="AB320" i="20"/>
  <c r="AC320" i="20"/>
  <c r="E320" i="18"/>
  <c r="BI320" i="18"/>
  <c r="AF320" i="18"/>
  <c r="AG320" i="18"/>
  <c r="AD321" i="18"/>
  <c r="AZ321" i="18"/>
  <c r="AW321" i="18"/>
  <c r="BA321" i="18"/>
  <c r="AX321" i="18"/>
  <c r="BB321" i="18"/>
  <c r="AY321" i="18"/>
  <c r="BF321" i="18"/>
  <c r="BG321" i="18"/>
  <c r="AE321" i="18"/>
  <c r="AB321" i="20"/>
  <c r="AC321" i="20"/>
  <c r="E321" i="18"/>
  <c r="BI321" i="18"/>
  <c r="AF321" i="18"/>
  <c r="AG321" i="18"/>
  <c r="AH322" i="18"/>
  <c r="AD107" i="18"/>
  <c r="AD108" i="18"/>
  <c r="AD109" i="18"/>
  <c r="AD110" i="18"/>
  <c r="AD106" i="18"/>
  <c r="AD39" i="18"/>
  <c r="AD38" i="18"/>
  <c r="AD245" i="18"/>
  <c r="AD246" i="18"/>
  <c r="AD244" i="18"/>
  <c r="AD142" i="18"/>
  <c r="AD141" i="18"/>
  <c r="AZ319" i="18"/>
  <c r="AW319" i="18"/>
  <c r="BA319" i="18"/>
  <c r="AX319" i="18"/>
  <c r="BB319" i="18"/>
  <c r="AY319" i="18"/>
  <c r="BF319" i="18"/>
  <c r="BG319" i="18"/>
  <c r="AE319" i="18"/>
  <c r="AD319" i="18"/>
  <c r="AB319" i="20"/>
  <c r="AC319" i="20"/>
  <c r="E319" i="18"/>
  <c r="BI319" i="18"/>
  <c r="AF319" i="18"/>
  <c r="AH319" i="18"/>
  <c r="AZ315" i="18"/>
  <c r="AW315" i="18"/>
  <c r="BA315" i="18"/>
  <c r="AX315" i="18"/>
  <c r="BB315" i="18"/>
  <c r="AY315" i="18"/>
  <c r="BF315" i="18"/>
  <c r="BG315" i="18"/>
  <c r="AE315" i="18"/>
  <c r="AD315" i="18"/>
  <c r="AB315" i="20"/>
  <c r="AC315" i="20"/>
  <c r="E315" i="18"/>
  <c r="BI315" i="18"/>
  <c r="AG315" i="18"/>
  <c r="AH315" i="18"/>
  <c r="AZ313" i="18"/>
  <c r="AW313" i="18"/>
  <c r="BA313" i="18"/>
  <c r="AX313" i="18"/>
  <c r="BB313" i="18"/>
  <c r="AY313" i="18"/>
  <c r="BF313" i="18"/>
  <c r="BG313" i="18"/>
  <c r="AE313" i="18"/>
  <c r="AD313" i="18"/>
  <c r="AB313" i="20"/>
  <c r="AC313" i="20"/>
  <c r="E313" i="18"/>
  <c r="BI313" i="18"/>
  <c r="AG313" i="18"/>
  <c r="AH313" i="18"/>
  <c r="AD314" i="18"/>
  <c r="AD316" i="18"/>
  <c r="AD317" i="18"/>
  <c r="AD323" i="18"/>
  <c r="AD324" i="18"/>
  <c r="AD325" i="18"/>
  <c r="AD312" i="18"/>
  <c r="AV313" i="18"/>
  <c r="AV314" i="18"/>
  <c r="AV315" i="18"/>
  <c r="AV316" i="18"/>
  <c r="AV317" i="18"/>
  <c r="AV318" i="18"/>
  <c r="AV319" i="18"/>
  <c r="AV320" i="18"/>
  <c r="AV321" i="18"/>
  <c r="AV322" i="18"/>
  <c r="AV323" i="18"/>
  <c r="AV324" i="18"/>
  <c r="AV325" i="18"/>
  <c r="AT326" i="18"/>
  <c r="AV326" i="18"/>
  <c r="AT327" i="18"/>
  <c r="AV327" i="18"/>
  <c r="AT328" i="18"/>
  <c r="AV328" i="18"/>
  <c r="AT329" i="18"/>
  <c r="AV329" i="18"/>
  <c r="AT330" i="18"/>
  <c r="AV330" i="18"/>
  <c r="AT331" i="18"/>
  <c r="AV331" i="18"/>
  <c r="AT332" i="18"/>
  <c r="AV332" i="18"/>
  <c r="AT333" i="18"/>
  <c r="AV333" i="18"/>
  <c r="AT334" i="18"/>
  <c r="AV334" i="18"/>
  <c r="AT335" i="18"/>
  <c r="AV335" i="18"/>
  <c r="AT336" i="18"/>
  <c r="AV336" i="18"/>
  <c r="AT337" i="18"/>
  <c r="AV337" i="18"/>
  <c r="AT338" i="18"/>
  <c r="AV338" i="18"/>
  <c r="AT339" i="18"/>
  <c r="AV339" i="18"/>
  <c r="AT340" i="18"/>
  <c r="AV340" i="18"/>
  <c r="AT341" i="18"/>
  <c r="AV341" i="18"/>
  <c r="AV312" i="18"/>
  <c r="AH320" i="18"/>
  <c r="AH318" i="18"/>
  <c r="AW312" i="18"/>
  <c r="AX312" i="18"/>
  <c r="AY312" i="18"/>
  <c r="AZ312" i="18"/>
  <c r="BA312" i="18"/>
  <c r="BB312" i="18"/>
  <c r="BF312" i="18"/>
  <c r="BG312" i="18"/>
  <c r="AE312" i="18"/>
  <c r="AB312" i="20"/>
  <c r="AC312" i="20"/>
  <c r="E312" i="18"/>
  <c r="BI312" i="18"/>
  <c r="AF312" i="18"/>
  <c r="AG312" i="18"/>
  <c r="AF313" i="18"/>
  <c r="AW314" i="18"/>
  <c r="AX314" i="18"/>
  <c r="AY314" i="18"/>
  <c r="AZ314" i="18"/>
  <c r="BA314" i="18"/>
  <c r="BB314" i="18"/>
  <c r="BF314" i="18"/>
  <c r="BG314" i="18"/>
  <c r="AE314" i="18"/>
  <c r="AB314" i="20"/>
  <c r="AC314" i="20"/>
  <c r="E314" i="18"/>
  <c r="BI314" i="18"/>
  <c r="AF314" i="18"/>
  <c r="AG314" i="18"/>
  <c r="AF315" i="18"/>
  <c r="AH314" i="18"/>
  <c r="AH312" i="18"/>
  <c r="AC177" i="20"/>
  <c r="E177" i="18"/>
  <c r="AC176" i="20"/>
  <c r="E176" i="18"/>
  <c r="AC178" i="20"/>
  <c r="E178" i="18"/>
  <c r="AF178" i="18"/>
  <c r="AC179" i="20"/>
  <c r="E179" i="18"/>
  <c r="AC210" i="20"/>
  <c r="E210" i="18"/>
  <c r="AC211" i="20"/>
  <c r="E211" i="18"/>
  <c r="AC278" i="20"/>
  <c r="E278" i="18"/>
  <c r="AT285" i="18"/>
  <c r="AT286" i="18"/>
  <c r="AT287" i="18"/>
  <c r="AT288" i="18"/>
  <c r="AT289" i="18"/>
  <c r="AT290" i="18"/>
  <c r="AT291" i="18"/>
  <c r="AT292" i="18"/>
  <c r="AT293" i="18"/>
  <c r="AT294" i="18"/>
  <c r="AT295" i="18"/>
  <c r="AT296" i="18"/>
  <c r="AT297" i="18"/>
  <c r="AT298" i="18"/>
  <c r="AT299" i="18"/>
  <c r="AT300" i="18"/>
  <c r="AT301" i="18"/>
  <c r="AT302" i="18"/>
  <c r="AT303" i="18"/>
  <c r="AT304" i="18"/>
  <c r="AT305" i="18"/>
  <c r="AT306" i="18"/>
  <c r="AT307" i="18"/>
  <c r="AZ307" i="18"/>
  <c r="AW307" i="18"/>
  <c r="BA307" i="18"/>
  <c r="AX307" i="18"/>
  <c r="BB307" i="18"/>
  <c r="AY307" i="18"/>
  <c r="BF307" i="18"/>
  <c r="BG307" i="18"/>
  <c r="E307" i="18"/>
  <c r="BI307" i="18"/>
  <c r="B319" i="18"/>
  <c r="A313" i="20"/>
  <c r="B313" i="20"/>
  <c r="C313" i="20"/>
  <c r="D313" i="20"/>
  <c r="E313" i="20"/>
  <c r="A314" i="20"/>
  <c r="B314" i="20"/>
  <c r="C314" i="20"/>
  <c r="D314" i="20"/>
  <c r="E314" i="20"/>
  <c r="A315" i="20"/>
  <c r="B315" i="20"/>
  <c r="C315" i="20"/>
  <c r="D315" i="20"/>
  <c r="E315" i="20"/>
  <c r="A316" i="20"/>
  <c r="B316" i="20"/>
  <c r="C316" i="20"/>
  <c r="D316" i="20"/>
  <c r="E316" i="20"/>
  <c r="AB316" i="20"/>
  <c r="AC316" i="20"/>
  <c r="A317" i="20"/>
  <c r="B317" i="20"/>
  <c r="C317" i="20"/>
  <c r="D317" i="20"/>
  <c r="E317" i="20"/>
  <c r="AB317" i="20"/>
  <c r="AC317" i="20"/>
  <c r="A318" i="20"/>
  <c r="B318" i="20"/>
  <c r="C318" i="20"/>
  <c r="D318" i="20"/>
  <c r="E318" i="20"/>
  <c r="A319" i="20"/>
  <c r="B319" i="20"/>
  <c r="C319" i="20"/>
  <c r="D319" i="20"/>
  <c r="E319" i="20"/>
  <c r="A320" i="20"/>
  <c r="B320" i="20"/>
  <c r="C320" i="20"/>
  <c r="D320" i="20"/>
  <c r="E320" i="20"/>
  <c r="A321" i="20"/>
  <c r="B321" i="20"/>
  <c r="C321" i="20"/>
  <c r="D321" i="20"/>
  <c r="E321" i="20"/>
  <c r="A322" i="20"/>
  <c r="B322" i="20"/>
  <c r="C322" i="20"/>
  <c r="D322" i="20"/>
  <c r="E322" i="20"/>
  <c r="A323" i="20"/>
  <c r="B323" i="20"/>
  <c r="C323" i="20"/>
  <c r="D323" i="20"/>
  <c r="E323" i="20"/>
  <c r="AB323" i="20"/>
  <c r="AC323" i="20"/>
  <c r="A324" i="20"/>
  <c r="B324" i="20"/>
  <c r="C324" i="20"/>
  <c r="D324" i="20"/>
  <c r="E324" i="20"/>
  <c r="AB324" i="20"/>
  <c r="AC324" i="20"/>
  <c r="A325" i="20"/>
  <c r="B325" i="20"/>
  <c r="C325" i="20"/>
  <c r="D325" i="20"/>
  <c r="E325" i="20"/>
  <c r="AB325" i="20"/>
  <c r="AC325" i="20"/>
  <c r="A326" i="20"/>
  <c r="B326" i="20"/>
  <c r="C326" i="20"/>
  <c r="D326" i="20"/>
  <c r="E326" i="20"/>
  <c r="AB326" i="20"/>
  <c r="AC326" i="20"/>
  <c r="A327" i="20"/>
  <c r="B327" i="20"/>
  <c r="C327" i="20"/>
  <c r="D327" i="20"/>
  <c r="E327" i="20"/>
  <c r="AB327" i="20"/>
  <c r="AC327" i="20"/>
  <c r="A328" i="20"/>
  <c r="B328" i="20"/>
  <c r="C328" i="20"/>
  <c r="D328" i="20"/>
  <c r="E328" i="20"/>
  <c r="AB328" i="20"/>
  <c r="AC328" i="20"/>
  <c r="A329" i="20"/>
  <c r="B329" i="20"/>
  <c r="C329" i="20"/>
  <c r="D329" i="20"/>
  <c r="E329" i="20"/>
  <c r="AB329" i="20"/>
  <c r="AC329" i="20"/>
  <c r="A330" i="20"/>
  <c r="B330" i="20"/>
  <c r="C330" i="20"/>
  <c r="D330" i="20"/>
  <c r="E330" i="20"/>
  <c r="AB330" i="20"/>
  <c r="AC330" i="20"/>
  <c r="A331" i="20"/>
  <c r="B331" i="20"/>
  <c r="C331" i="20"/>
  <c r="D331" i="20"/>
  <c r="E331" i="20"/>
  <c r="AB331" i="20"/>
  <c r="AC331" i="20"/>
  <c r="A332" i="20"/>
  <c r="B332" i="20"/>
  <c r="C332" i="20"/>
  <c r="D332" i="20"/>
  <c r="E332" i="20"/>
  <c r="AB332" i="20"/>
  <c r="AC332" i="20"/>
  <c r="A333" i="20"/>
  <c r="B333" i="20"/>
  <c r="C333" i="20"/>
  <c r="D333" i="20"/>
  <c r="E333" i="20"/>
  <c r="AB333" i="20"/>
  <c r="AC333" i="20"/>
  <c r="A334" i="20"/>
  <c r="B334" i="20"/>
  <c r="C334" i="20"/>
  <c r="D334" i="20"/>
  <c r="E334" i="20"/>
  <c r="AB334" i="20"/>
  <c r="AC334" i="20"/>
  <c r="A335" i="20"/>
  <c r="B335" i="20"/>
  <c r="C335" i="20"/>
  <c r="D335" i="20"/>
  <c r="E335" i="20"/>
  <c r="AB335" i="20"/>
  <c r="AC335" i="20"/>
  <c r="A336" i="20"/>
  <c r="B336" i="20"/>
  <c r="C336" i="20"/>
  <c r="D336" i="20"/>
  <c r="E336" i="20"/>
  <c r="AB336" i="20"/>
  <c r="AC336" i="20"/>
  <c r="A337" i="20"/>
  <c r="B337" i="20"/>
  <c r="C337" i="20"/>
  <c r="D337" i="20"/>
  <c r="E337" i="20"/>
  <c r="AB337" i="20"/>
  <c r="AC337" i="20"/>
  <c r="E312" i="20"/>
  <c r="D312" i="20"/>
  <c r="C312" i="20"/>
  <c r="B312" i="20"/>
  <c r="A312" i="20"/>
  <c r="E311" i="20"/>
  <c r="D311" i="20"/>
  <c r="C311" i="20"/>
  <c r="B311" i="20"/>
  <c r="A311" i="20"/>
  <c r="A310" i="20"/>
  <c r="D310" i="20"/>
  <c r="A103" i="1"/>
  <c r="A309" i="1"/>
  <c r="A309" i="20"/>
  <c r="E278" i="20"/>
  <c r="D278" i="20"/>
  <c r="C278" i="20"/>
  <c r="B278" i="20"/>
  <c r="A278" i="20"/>
  <c r="E277" i="20"/>
  <c r="D277" i="20"/>
  <c r="C277" i="20"/>
  <c r="B277" i="20"/>
  <c r="A277" i="20"/>
  <c r="A276" i="20"/>
  <c r="D276" i="20"/>
  <c r="A69" i="1"/>
  <c r="A275" i="1"/>
  <c r="A275" i="20"/>
  <c r="L315" i="1"/>
  <c r="N34" i="26"/>
  <c r="L34" i="26"/>
  <c r="M320" i="1"/>
  <c r="N314" i="1"/>
  <c r="M34" i="26"/>
  <c r="O34" i="26"/>
  <c r="D52" i="26"/>
  <c r="E52" i="26"/>
  <c r="C53" i="26"/>
  <c r="E53" i="26"/>
  <c r="C54" i="26"/>
  <c r="N33" i="26"/>
  <c r="L33" i="26"/>
  <c r="M33" i="26"/>
  <c r="O33" i="26"/>
  <c r="D19" i="26"/>
  <c r="E19" i="26"/>
  <c r="C20" i="26"/>
  <c r="E20" i="26"/>
  <c r="C21" i="26"/>
  <c r="E21" i="26"/>
  <c r="C22" i="26"/>
  <c r="L213" i="1"/>
  <c r="N25" i="26"/>
  <c r="M218" i="1"/>
  <c r="N212" i="1"/>
  <c r="M25" i="26"/>
  <c r="O25" i="26"/>
  <c r="D56" i="26"/>
  <c r="M286" i="1"/>
  <c r="N280" i="1"/>
  <c r="M31" i="26"/>
  <c r="L281" i="1"/>
  <c r="N31" i="26"/>
  <c r="L31" i="26"/>
  <c r="O31" i="26"/>
  <c r="D54" i="26"/>
  <c r="E54" i="26"/>
  <c r="C55" i="26"/>
  <c r="E55" i="26"/>
  <c r="C56" i="26"/>
  <c r="E56" i="26"/>
  <c r="C57" i="26"/>
  <c r="E57" i="26"/>
  <c r="C58" i="26"/>
  <c r="N24" i="26"/>
  <c r="M24" i="26"/>
  <c r="O24" i="26"/>
  <c r="D25" i="26"/>
  <c r="N30" i="26"/>
  <c r="L30" i="26"/>
  <c r="M30" i="26"/>
  <c r="O30" i="26"/>
  <c r="D22" i="26"/>
  <c r="E22" i="26"/>
  <c r="C23" i="26"/>
  <c r="E23" i="26"/>
  <c r="C24" i="26"/>
  <c r="E24" i="26"/>
  <c r="C25" i="26"/>
  <c r="E25" i="26"/>
  <c r="C28" i="26"/>
  <c r="N23" i="26"/>
  <c r="M23" i="26"/>
  <c r="O23" i="26"/>
  <c r="D6" i="26"/>
  <c r="E6" i="26"/>
  <c r="C7" i="26"/>
  <c r="L144" i="1"/>
  <c r="N19" i="26"/>
  <c r="M149" i="1"/>
  <c r="N143" i="1"/>
  <c r="M19" i="26"/>
  <c r="L19" i="26"/>
  <c r="O19" i="26"/>
  <c r="D60" i="26"/>
  <c r="M252" i="1"/>
  <c r="N246" i="1"/>
  <c r="M28" i="26"/>
  <c r="L247" i="1"/>
  <c r="N28" i="26"/>
  <c r="L28" i="26"/>
  <c r="O28" i="26"/>
  <c r="D58" i="26"/>
  <c r="E58" i="26"/>
  <c r="C59" i="26"/>
  <c r="E59" i="26"/>
  <c r="C60" i="26"/>
  <c r="E60" i="26"/>
  <c r="C61" i="26"/>
  <c r="E61" i="26"/>
  <c r="C62" i="26"/>
  <c r="N18" i="26"/>
  <c r="M18" i="26"/>
  <c r="L18" i="26"/>
  <c r="O18" i="26"/>
  <c r="D31" i="26"/>
  <c r="E31" i="26"/>
  <c r="C34" i="26"/>
  <c r="N17" i="26"/>
  <c r="M17" i="26"/>
  <c r="L17" i="26"/>
  <c r="O17" i="26"/>
  <c r="D9" i="26"/>
  <c r="E9" i="26"/>
  <c r="C10" i="26"/>
  <c r="L75" i="1"/>
  <c r="N12" i="26"/>
  <c r="L12" i="26"/>
  <c r="M12" i="26"/>
  <c r="O12" i="26"/>
  <c r="D37" i="26"/>
  <c r="L179" i="1"/>
  <c r="N21" i="26"/>
  <c r="O21" i="26"/>
  <c r="D34" i="26"/>
  <c r="E34" i="26"/>
  <c r="C35" i="26"/>
  <c r="E35" i="26"/>
  <c r="C36" i="26"/>
  <c r="E36" i="26"/>
  <c r="C37" i="26"/>
  <c r="E37" i="26"/>
  <c r="C40" i="26"/>
  <c r="E29" i="26"/>
  <c r="C30" i="26"/>
  <c r="E30" i="26"/>
  <c r="C31" i="26"/>
  <c r="C39" i="26"/>
  <c r="E39" i="26"/>
  <c r="L109" i="1"/>
  <c r="N15" i="26"/>
  <c r="L15" i="26"/>
  <c r="M15" i="26"/>
  <c r="O15" i="26"/>
  <c r="D40" i="26"/>
  <c r="E40" i="26"/>
  <c r="C41" i="26"/>
  <c r="E41" i="26"/>
  <c r="C42" i="26"/>
  <c r="E42" i="26"/>
  <c r="C43" i="26"/>
  <c r="L41" i="1"/>
  <c r="N9" i="26"/>
  <c r="M9" i="26"/>
  <c r="L9" i="26"/>
  <c r="O9" i="26"/>
  <c r="D43" i="26"/>
  <c r="E43" i="26"/>
  <c r="C38" i="26"/>
  <c r="E38" i="26"/>
  <c r="C33" i="26"/>
  <c r="E33" i="26"/>
  <c r="C32" i="26"/>
  <c r="E32" i="26"/>
  <c r="N27" i="26"/>
  <c r="L27" i="26"/>
  <c r="M27" i="26"/>
  <c r="O27" i="26"/>
  <c r="D28" i="26"/>
  <c r="E28" i="26"/>
  <c r="C27" i="26"/>
  <c r="E27" i="26"/>
  <c r="C26" i="26"/>
  <c r="E26" i="26"/>
  <c r="D39" i="26"/>
  <c r="D33" i="26"/>
  <c r="D27" i="26"/>
  <c r="N10" i="26"/>
  <c r="M46" i="1"/>
  <c r="N40" i="1"/>
  <c r="M10" i="26"/>
  <c r="L10" i="26"/>
  <c r="O10" i="26"/>
  <c r="D68" i="26"/>
  <c r="M114" i="1"/>
  <c r="N108" i="1"/>
  <c r="M16" i="26"/>
  <c r="N16" i="26"/>
  <c r="L16" i="26"/>
  <c r="O16" i="26"/>
  <c r="D66" i="26"/>
  <c r="N13" i="26"/>
  <c r="L13" i="26"/>
  <c r="N74" i="1"/>
  <c r="M13" i="26"/>
  <c r="O13" i="26"/>
  <c r="D64" i="26"/>
  <c r="M184" i="1"/>
  <c r="N178" i="1"/>
  <c r="M22" i="26"/>
  <c r="N22" i="26"/>
  <c r="O22" i="26"/>
  <c r="D62" i="26"/>
  <c r="E18" i="26"/>
  <c r="C19" i="26"/>
  <c r="G43" i="26"/>
  <c r="N32" i="26"/>
  <c r="L32" i="26"/>
  <c r="M32" i="26"/>
  <c r="O32" i="26"/>
  <c r="D13" i="26"/>
  <c r="E13" i="26"/>
  <c r="N26" i="26"/>
  <c r="L26" i="26"/>
  <c r="M26" i="26"/>
  <c r="O26" i="26"/>
  <c r="D7" i="26"/>
  <c r="E7" i="26"/>
  <c r="N8" i="26"/>
  <c r="M8" i="26"/>
  <c r="L8" i="26"/>
  <c r="O8" i="26"/>
  <c r="D8" i="26"/>
  <c r="E8" i="26"/>
  <c r="N20" i="26"/>
  <c r="O20" i="26"/>
  <c r="D10" i="26"/>
  <c r="E10" i="26"/>
  <c r="N11" i="26"/>
  <c r="L11" i="26"/>
  <c r="M11" i="26"/>
  <c r="O11" i="26"/>
  <c r="D11" i="26"/>
  <c r="E11" i="26"/>
  <c r="C12" i="26"/>
  <c r="N14" i="26"/>
  <c r="L14" i="26"/>
  <c r="M14" i="26"/>
  <c r="O14" i="26"/>
  <c r="D12" i="26"/>
  <c r="E12" i="26"/>
  <c r="N29" i="26"/>
  <c r="L29" i="26"/>
  <c r="M29" i="26"/>
  <c r="O29" i="26"/>
  <c r="D5" i="26"/>
  <c r="E5" i="26"/>
  <c r="G13" i="26"/>
  <c r="M21" i="26"/>
  <c r="L21" i="26"/>
  <c r="E341" i="18"/>
  <c r="AD341" i="18"/>
  <c r="AZ341" i="18"/>
  <c r="AW341" i="18"/>
  <c r="BA341" i="18"/>
  <c r="AX341" i="18"/>
  <c r="BB341" i="18"/>
  <c r="AY341" i="18"/>
  <c r="BF341" i="18"/>
  <c r="BG341" i="18"/>
  <c r="AE341" i="18"/>
  <c r="BI341" i="18"/>
  <c r="AU341" i="18"/>
  <c r="BE341" i="18"/>
  <c r="BD341" i="18"/>
  <c r="BC341" i="18"/>
  <c r="D341" i="18"/>
  <c r="AR3" i="18"/>
  <c r="AR341" i="18"/>
  <c r="AQ3" i="18"/>
  <c r="AQ341" i="18"/>
  <c r="AP3" i="18"/>
  <c r="AP341" i="18"/>
  <c r="AO3" i="18"/>
  <c r="AO341" i="18"/>
  <c r="AN3" i="18"/>
  <c r="AN341" i="18"/>
  <c r="AM341" i="18"/>
  <c r="AL341" i="18"/>
  <c r="AK341" i="18"/>
  <c r="AJ341" i="18"/>
  <c r="AI341" i="18"/>
  <c r="AF341" i="18"/>
  <c r="AG341" i="18"/>
  <c r="AZ244" i="18"/>
  <c r="BA244" i="18"/>
  <c r="BB244" i="18"/>
  <c r="AW244" i="18"/>
  <c r="AX244" i="18"/>
  <c r="AY244" i="18"/>
  <c r="BF244" i="18"/>
  <c r="BG244" i="18"/>
  <c r="AE244" i="18"/>
  <c r="AB244" i="20"/>
  <c r="AC244" i="20"/>
  <c r="E244" i="18"/>
  <c r="BI244" i="18"/>
  <c r="AF244" i="18"/>
  <c r="AG244" i="18"/>
  <c r="AZ245" i="18"/>
  <c r="BA245" i="18"/>
  <c r="BB245" i="18"/>
  <c r="AW245" i="18"/>
  <c r="AX245" i="18"/>
  <c r="AY245" i="18"/>
  <c r="BF245" i="18"/>
  <c r="BG245" i="18"/>
  <c r="AE245" i="18"/>
  <c r="AB245" i="20"/>
  <c r="AC245" i="20"/>
  <c r="E245" i="18"/>
  <c r="BI245" i="18"/>
  <c r="AF245" i="18"/>
  <c r="AG245" i="18"/>
  <c r="AZ246" i="18"/>
  <c r="BA246" i="18"/>
  <c r="BB246" i="18"/>
  <c r="AW246" i="18"/>
  <c r="AX246" i="18"/>
  <c r="AY246" i="18"/>
  <c r="BF246" i="18"/>
  <c r="BG246" i="18"/>
  <c r="AE246" i="18"/>
  <c r="AB246" i="20"/>
  <c r="AC246" i="20"/>
  <c r="E246" i="18"/>
  <c r="BI246" i="18"/>
  <c r="AF246" i="18"/>
  <c r="AG246" i="18"/>
  <c r="AT247" i="18"/>
  <c r="AZ247" i="18"/>
  <c r="AW247" i="18"/>
  <c r="BA247" i="18"/>
  <c r="AX247" i="18"/>
  <c r="BB247" i="18"/>
  <c r="AY247" i="18"/>
  <c r="BF247" i="18"/>
  <c r="BG247" i="18"/>
  <c r="AE247" i="18"/>
  <c r="AD247" i="18"/>
  <c r="AB247" i="20"/>
  <c r="AC247" i="20"/>
  <c r="E247" i="18"/>
  <c r="BI247" i="18"/>
  <c r="AF247" i="18"/>
  <c r="AG247" i="18"/>
  <c r="AT248" i="18"/>
  <c r="AZ248" i="18"/>
  <c r="AW248" i="18"/>
  <c r="BA248" i="18"/>
  <c r="AX248" i="18"/>
  <c r="BB248" i="18"/>
  <c r="AY248" i="18"/>
  <c r="BF248" i="18"/>
  <c r="BG248" i="18"/>
  <c r="AE248" i="18"/>
  <c r="AD248" i="18"/>
  <c r="AB248" i="20"/>
  <c r="AC248" i="20"/>
  <c r="E248" i="18"/>
  <c r="BI248" i="18"/>
  <c r="AF248" i="18"/>
  <c r="AG248" i="18"/>
  <c r="AT249" i="18"/>
  <c r="AZ249" i="18"/>
  <c r="AW249" i="18"/>
  <c r="BA249" i="18"/>
  <c r="AX249" i="18"/>
  <c r="BB249" i="18"/>
  <c r="AY249" i="18"/>
  <c r="BF249" i="18"/>
  <c r="BG249" i="18"/>
  <c r="AE249" i="18"/>
  <c r="AD249" i="18"/>
  <c r="AB249" i="20"/>
  <c r="AC249" i="20"/>
  <c r="E249" i="18"/>
  <c r="BI249" i="18"/>
  <c r="AF249" i="18"/>
  <c r="AG249" i="18"/>
  <c r="AT250" i="18"/>
  <c r="AZ250" i="18"/>
  <c r="AW250" i="18"/>
  <c r="BA250" i="18"/>
  <c r="AX250" i="18"/>
  <c r="BB250" i="18"/>
  <c r="AY250" i="18"/>
  <c r="BF250" i="18"/>
  <c r="BG250" i="18"/>
  <c r="AE250" i="18"/>
  <c r="AD250" i="18"/>
  <c r="AB250" i="20"/>
  <c r="AC250" i="20"/>
  <c r="E250" i="18"/>
  <c r="BI250" i="18"/>
  <c r="AF250" i="18"/>
  <c r="AG250" i="18"/>
  <c r="AT251" i="18"/>
  <c r="AZ251" i="18"/>
  <c r="AW251" i="18"/>
  <c r="BA251" i="18"/>
  <c r="AX251" i="18"/>
  <c r="BB251" i="18"/>
  <c r="AY251" i="18"/>
  <c r="BF251" i="18"/>
  <c r="BG251" i="18"/>
  <c r="AE251" i="18"/>
  <c r="AD251" i="18"/>
  <c r="AB251" i="20"/>
  <c r="AC251" i="20"/>
  <c r="E251" i="18"/>
  <c r="BI251" i="18"/>
  <c r="AF251" i="18"/>
  <c r="AG251" i="18"/>
  <c r="AT252" i="18"/>
  <c r="AZ252" i="18"/>
  <c r="AW252" i="18"/>
  <c r="BA252" i="18"/>
  <c r="AX252" i="18"/>
  <c r="BB252" i="18"/>
  <c r="AY252" i="18"/>
  <c r="BF252" i="18"/>
  <c r="BG252" i="18"/>
  <c r="AE252" i="18"/>
  <c r="AD252" i="18"/>
  <c r="AB252" i="20"/>
  <c r="AC252" i="20"/>
  <c r="E252" i="18"/>
  <c r="BI252" i="18"/>
  <c r="AF252" i="18"/>
  <c r="AG252" i="18"/>
  <c r="AT253" i="18"/>
  <c r="AZ253" i="18"/>
  <c r="AW253" i="18"/>
  <c r="BA253" i="18"/>
  <c r="AX253" i="18"/>
  <c r="BB253" i="18"/>
  <c r="AY253" i="18"/>
  <c r="BF253" i="18"/>
  <c r="BG253" i="18"/>
  <c r="AE253" i="18"/>
  <c r="AD253" i="18"/>
  <c r="AB253" i="20"/>
  <c r="AC253" i="20"/>
  <c r="E253" i="18"/>
  <c r="BI253" i="18"/>
  <c r="AF253" i="18"/>
  <c r="AG253" i="18"/>
  <c r="AT254" i="18"/>
  <c r="AZ254" i="18"/>
  <c r="AW254" i="18"/>
  <c r="BA254" i="18"/>
  <c r="AX254" i="18"/>
  <c r="BB254" i="18"/>
  <c r="AY254" i="18"/>
  <c r="BF254" i="18"/>
  <c r="BG254" i="18"/>
  <c r="AE254" i="18"/>
  <c r="AD254" i="18"/>
  <c r="AB254" i="20"/>
  <c r="AC254" i="20"/>
  <c r="E254" i="18"/>
  <c r="BI254" i="18"/>
  <c r="AF254" i="18"/>
  <c r="AG254" i="18"/>
  <c r="AT255" i="18"/>
  <c r="AZ255" i="18"/>
  <c r="AW255" i="18"/>
  <c r="BA255" i="18"/>
  <c r="AX255" i="18"/>
  <c r="BB255" i="18"/>
  <c r="AY255" i="18"/>
  <c r="BF255" i="18"/>
  <c r="BG255" i="18"/>
  <c r="AE255" i="18"/>
  <c r="AD255" i="18"/>
  <c r="AB255" i="20"/>
  <c r="AC255" i="20"/>
  <c r="E255" i="18"/>
  <c r="BI255" i="18"/>
  <c r="AF255" i="18"/>
  <c r="AG255" i="18"/>
  <c r="AT256" i="18"/>
  <c r="AZ256" i="18"/>
  <c r="AW256" i="18"/>
  <c r="BA256" i="18"/>
  <c r="AX256" i="18"/>
  <c r="BB256" i="18"/>
  <c r="AY256" i="18"/>
  <c r="BF256" i="18"/>
  <c r="BG256" i="18"/>
  <c r="AE256" i="18"/>
  <c r="AD256" i="18"/>
  <c r="AB256" i="20"/>
  <c r="AC256" i="20"/>
  <c r="E256" i="18"/>
  <c r="BI256" i="18"/>
  <c r="AF256" i="18"/>
  <c r="AG256" i="18"/>
  <c r="AT257" i="18"/>
  <c r="AZ257" i="18"/>
  <c r="AW257" i="18"/>
  <c r="BA257" i="18"/>
  <c r="AX257" i="18"/>
  <c r="BB257" i="18"/>
  <c r="AY257" i="18"/>
  <c r="BF257" i="18"/>
  <c r="BG257" i="18"/>
  <c r="AE257" i="18"/>
  <c r="AD257" i="18"/>
  <c r="AB257" i="20"/>
  <c r="AC257" i="20"/>
  <c r="E257" i="18"/>
  <c r="BI257" i="18"/>
  <c r="AF257" i="18"/>
  <c r="AG257" i="18"/>
  <c r="AT258" i="18"/>
  <c r="AZ258" i="18"/>
  <c r="AW258" i="18"/>
  <c r="BA258" i="18"/>
  <c r="AX258" i="18"/>
  <c r="BB258" i="18"/>
  <c r="AY258" i="18"/>
  <c r="BF258" i="18"/>
  <c r="BG258" i="18"/>
  <c r="AE258" i="18"/>
  <c r="AD258" i="18"/>
  <c r="AB258" i="20"/>
  <c r="AC258" i="20"/>
  <c r="E258" i="18"/>
  <c r="BI258" i="18"/>
  <c r="AF258" i="18"/>
  <c r="AG258" i="18"/>
  <c r="AT259" i="18"/>
  <c r="AZ259" i="18"/>
  <c r="AW259" i="18"/>
  <c r="BA259" i="18"/>
  <c r="AX259" i="18"/>
  <c r="BB259" i="18"/>
  <c r="AY259" i="18"/>
  <c r="BF259" i="18"/>
  <c r="BG259" i="18"/>
  <c r="AE259" i="18"/>
  <c r="AD259" i="18"/>
  <c r="AB259" i="20"/>
  <c r="AC259" i="20"/>
  <c r="E259" i="18"/>
  <c r="BI259" i="18"/>
  <c r="AF259" i="18"/>
  <c r="AG259" i="18"/>
  <c r="AT260" i="18"/>
  <c r="AZ260" i="18"/>
  <c r="AW260" i="18"/>
  <c r="BA260" i="18"/>
  <c r="AX260" i="18"/>
  <c r="BB260" i="18"/>
  <c r="AY260" i="18"/>
  <c r="BF260" i="18"/>
  <c r="BG260" i="18"/>
  <c r="AE260" i="18"/>
  <c r="AD260" i="18"/>
  <c r="AB260" i="20"/>
  <c r="AC260" i="20"/>
  <c r="E260" i="18"/>
  <c r="BI260" i="18"/>
  <c r="AF260" i="18"/>
  <c r="AG260" i="18"/>
  <c r="AT261" i="18"/>
  <c r="AZ261" i="18"/>
  <c r="AW261" i="18"/>
  <c r="BA261" i="18"/>
  <c r="AX261" i="18"/>
  <c r="BB261" i="18"/>
  <c r="AY261" i="18"/>
  <c r="BF261" i="18"/>
  <c r="BG261" i="18"/>
  <c r="AE261" i="18"/>
  <c r="AD261" i="18"/>
  <c r="AB261" i="20"/>
  <c r="AC261" i="20"/>
  <c r="E261" i="18"/>
  <c r="BI261" i="18"/>
  <c r="AF261" i="18"/>
  <c r="AG261" i="18"/>
  <c r="AT262" i="18"/>
  <c r="AZ262" i="18"/>
  <c r="AW262" i="18"/>
  <c r="BA262" i="18"/>
  <c r="AX262" i="18"/>
  <c r="BB262" i="18"/>
  <c r="AY262" i="18"/>
  <c r="BF262" i="18"/>
  <c r="BG262" i="18"/>
  <c r="AE262" i="18"/>
  <c r="AD262" i="18"/>
  <c r="AB262" i="20"/>
  <c r="AC262" i="20"/>
  <c r="E262" i="18"/>
  <c r="BI262" i="18"/>
  <c r="AF262" i="18"/>
  <c r="AG262" i="18"/>
  <c r="AT263" i="18"/>
  <c r="AZ263" i="18"/>
  <c r="AW263" i="18"/>
  <c r="BA263" i="18"/>
  <c r="AX263" i="18"/>
  <c r="BB263" i="18"/>
  <c r="AY263" i="18"/>
  <c r="BF263" i="18"/>
  <c r="BG263" i="18"/>
  <c r="AE263" i="18"/>
  <c r="AD263" i="18"/>
  <c r="AB263" i="20"/>
  <c r="AC263" i="20"/>
  <c r="E263" i="18"/>
  <c r="BI263" i="18"/>
  <c r="AF263" i="18"/>
  <c r="AG263" i="18"/>
  <c r="AT264" i="18"/>
  <c r="AZ264" i="18"/>
  <c r="AW264" i="18"/>
  <c r="BA264" i="18"/>
  <c r="AX264" i="18"/>
  <c r="BB264" i="18"/>
  <c r="AY264" i="18"/>
  <c r="BF264" i="18"/>
  <c r="BG264" i="18"/>
  <c r="AE264" i="18"/>
  <c r="AD264" i="18"/>
  <c r="AB264" i="20"/>
  <c r="AC264" i="20"/>
  <c r="E264" i="18"/>
  <c r="BI264" i="18"/>
  <c r="AF264" i="18"/>
  <c r="AG264" i="18"/>
  <c r="AT265" i="18"/>
  <c r="AZ265" i="18"/>
  <c r="AW265" i="18"/>
  <c r="BA265" i="18"/>
  <c r="AX265" i="18"/>
  <c r="BB265" i="18"/>
  <c r="AY265" i="18"/>
  <c r="BF265" i="18"/>
  <c r="BG265" i="18"/>
  <c r="AE265" i="18"/>
  <c r="AD265" i="18"/>
  <c r="AB265" i="20"/>
  <c r="AC265" i="20"/>
  <c r="E265" i="18"/>
  <c r="BI265" i="18"/>
  <c r="AF265" i="18"/>
  <c r="AG265" i="18"/>
  <c r="AT266" i="18"/>
  <c r="AZ266" i="18"/>
  <c r="AW266" i="18"/>
  <c r="BA266" i="18"/>
  <c r="AX266" i="18"/>
  <c r="BB266" i="18"/>
  <c r="AY266" i="18"/>
  <c r="BF266" i="18"/>
  <c r="BG266" i="18"/>
  <c r="AE266" i="18"/>
  <c r="AD266" i="18"/>
  <c r="AB266" i="20"/>
  <c r="AC266" i="20"/>
  <c r="E266" i="18"/>
  <c r="BI266" i="18"/>
  <c r="AF266" i="18"/>
  <c r="AG266" i="18"/>
  <c r="AT267" i="18"/>
  <c r="AZ267" i="18"/>
  <c r="AW267" i="18"/>
  <c r="BA267" i="18"/>
  <c r="AX267" i="18"/>
  <c r="BB267" i="18"/>
  <c r="AY267" i="18"/>
  <c r="BF267" i="18"/>
  <c r="BG267" i="18"/>
  <c r="AE267" i="18"/>
  <c r="AD267" i="18"/>
  <c r="AB267" i="20"/>
  <c r="AC267" i="20"/>
  <c r="E267" i="18"/>
  <c r="BI267" i="18"/>
  <c r="AF267" i="18"/>
  <c r="AG267" i="18"/>
  <c r="AT268" i="18"/>
  <c r="AZ268" i="18"/>
  <c r="AW268" i="18"/>
  <c r="BA268" i="18"/>
  <c r="AX268" i="18"/>
  <c r="BB268" i="18"/>
  <c r="AY268" i="18"/>
  <c r="BF268" i="18"/>
  <c r="BG268" i="18"/>
  <c r="AE268" i="18"/>
  <c r="AD268" i="18"/>
  <c r="AB268" i="20"/>
  <c r="AC268" i="20"/>
  <c r="E268" i="18"/>
  <c r="BI268" i="18"/>
  <c r="AF268" i="18"/>
  <c r="AG268" i="18"/>
  <c r="AT269" i="18"/>
  <c r="AZ269" i="18"/>
  <c r="AW269" i="18"/>
  <c r="BA269" i="18"/>
  <c r="AX269" i="18"/>
  <c r="BB269" i="18"/>
  <c r="AY269" i="18"/>
  <c r="BF269" i="18"/>
  <c r="BG269" i="18"/>
  <c r="AE269" i="18"/>
  <c r="AD269" i="18"/>
  <c r="AB269" i="20"/>
  <c r="AC269" i="20"/>
  <c r="E269" i="18"/>
  <c r="BI269" i="18"/>
  <c r="AF269" i="18"/>
  <c r="AG269" i="18"/>
  <c r="AT270" i="18"/>
  <c r="AZ270" i="18"/>
  <c r="AW270" i="18"/>
  <c r="BA270" i="18"/>
  <c r="AX270" i="18"/>
  <c r="BB270" i="18"/>
  <c r="AY270" i="18"/>
  <c r="BF270" i="18"/>
  <c r="BG270" i="18"/>
  <c r="AE270" i="18"/>
  <c r="AD270" i="18"/>
  <c r="AB270" i="20"/>
  <c r="AC270" i="20"/>
  <c r="E270" i="18"/>
  <c r="BI270" i="18"/>
  <c r="AF270" i="18"/>
  <c r="AG270" i="18"/>
  <c r="AT271" i="18"/>
  <c r="AZ271" i="18"/>
  <c r="AW271" i="18"/>
  <c r="BA271" i="18"/>
  <c r="AX271" i="18"/>
  <c r="BB271" i="18"/>
  <c r="AY271" i="18"/>
  <c r="BF271" i="18"/>
  <c r="BG271" i="18"/>
  <c r="AE271" i="18"/>
  <c r="AD271" i="18"/>
  <c r="AB271" i="20"/>
  <c r="AC271" i="20"/>
  <c r="E271" i="18"/>
  <c r="BI271" i="18"/>
  <c r="AF271" i="18"/>
  <c r="AG271" i="18"/>
  <c r="AT272" i="18"/>
  <c r="AZ272" i="18"/>
  <c r="AW272" i="18"/>
  <c r="BA272" i="18"/>
  <c r="AX272" i="18"/>
  <c r="BB272" i="18"/>
  <c r="AY272" i="18"/>
  <c r="BF272" i="18"/>
  <c r="BG272" i="18"/>
  <c r="AE272" i="18"/>
  <c r="AD272" i="18"/>
  <c r="AB272" i="20"/>
  <c r="AC272" i="20"/>
  <c r="E272" i="18"/>
  <c r="BI272" i="18"/>
  <c r="AF272" i="18"/>
  <c r="AG272" i="18"/>
  <c r="AT273" i="18"/>
  <c r="AZ273" i="18"/>
  <c r="AW273" i="18"/>
  <c r="BA273" i="18"/>
  <c r="AX273" i="18"/>
  <c r="BB273" i="18"/>
  <c r="AY273" i="18"/>
  <c r="BF273" i="18"/>
  <c r="BG273" i="18"/>
  <c r="AE273" i="18"/>
  <c r="AD273" i="18"/>
  <c r="AB273" i="20"/>
  <c r="AC273" i="20"/>
  <c r="E273" i="18"/>
  <c r="BI273" i="18"/>
  <c r="AF273" i="18"/>
  <c r="AG273" i="18"/>
  <c r="AH341" i="18"/>
  <c r="C341" i="18"/>
  <c r="B341" i="18"/>
  <c r="A341" i="18"/>
  <c r="E340" i="18"/>
  <c r="AD340" i="18"/>
  <c r="AZ340" i="18"/>
  <c r="AW340" i="18"/>
  <c r="BA340" i="18"/>
  <c r="AX340" i="18"/>
  <c r="BB340" i="18"/>
  <c r="AY340" i="18"/>
  <c r="BF340" i="18"/>
  <c r="BG340" i="18"/>
  <c r="AE340" i="18"/>
  <c r="BI340" i="18"/>
  <c r="AU340" i="18"/>
  <c r="BE340" i="18"/>
  <c r="BD340" i="18"/>
  <c r="BC340" i="18"/>
  <c r="D340" i="18"/>
  <c r="AR340" i="18"/>
  <c r="AQ340" i="18"/>
  <c r="AP340" i="18"/>
  <c r="AO340" i="18"/>
  <c r="AN340" i="18"/>
  <c r="AM340" i="18"/>
  <c r="AL340" i="18"/>
  <c r="AK340" i="18"/>
  <c r="AJ340" i="18"/>
  <c r="AI340" i="18"/>
  <c r="AF340" i="18"/>
  <c r="AG340" i="18"/>
  <c r="AH340" i="18"/>
  <c r="C340" i="18"/>
  <c r="B340" i="18"/>
  <c r="A340" i="18"/>
  <c r="E339" i="18"/>
  <c r="AD339" i="18"/>
  <c r="AZ339" i="18"/>
  <c r="AW339" i="18"/>
  <c r="BA339" i="18"/>
  <c r="AX339" i="18"/>
  <c r="BB339" i="18"/>
  <c r="AY339" i="18"/>
  <c r="BF339" i="18"/>
  <c r="BG339" i="18"/>
  <c r="AE339" i="18"/>
  <c r="BI339" i="18"/>
  <c r="AU339" i="18"/>
  <c r="BE339" i="18"/>
  <c r="BD339" i="18"/>
  <c r="BC339" i="18"/>
  <c r="D339" i="18"/>
  <c r="AR339" i="18"/>
  <c r="AQ339" i="18"/>
  <c r="AP339" i="18"/>
  <c r="AO339" i="18"/>
  <c r="AN339" i="18"/>
  <c r="AM339" i="18"/>
  <c r="AL339" i="18"/>
  <c r="AK339" i="18"/>
  <c r="AJ339" i="18"/>
  <c r="AI339" i="18"/>
  <c r="AF339" i="18"/>
  <c r="AG339" i="18"/>
  <c r="AH339" i="18"/>
  <c r="C339" i="18"/>
  <c r="B339" i="18"/>
  <c r="A339" i="18"/>
  <c r="E338" i="18"/>
  <c r="AD338" i="18"/>
  <c r="AZ338" i="18"/>
  <c r="AW338" i="18"/>
  <c r="BA338" i="18"/>
  <c r="AX338" i="18"/>
  <c r="BB338" i="18"/>
  <c r="AY338" i="18"/>
  <c r="BF338" i="18"/>
  <c r="BG338" i="18"/>
  <c r="AE338" i="18"/>
  <c r="BI338" i="18"/>
  <c r="AU338" i="18"/>
  <c r="BE338" i="18"/>
  <c r="BD338" i="18"/>
  <c r="BC338" i="18"/>
  <c r="D338" i="18"/>
  <c r="AR338" i="18"/>
  <c r="AQ338" i="18"/>
  <c r="AP338" i="18"/>
  <c r="AO338" i="18"/>
  <c r="AN338" i="18"/>
  <c r="AM338" i="18"/>
  <c r="AL338" i="18"/>
  <c r="AK338" i="18"/>
  <c r="AJ338" i="18"/>
  <c r="AI338" i="18"/>
  <c r="AF338" i="18"/>
  <c r="AG338" i="18"/>
  <c r="AH338" i="18"/>
  <c r="C338" i="18"/>
  <c r="B338" i="18"/>
  <c r="A338" i="18"/>
  <c r="E337" i="18"/>
  <c r="AD337" i="18"/>
  <c r="AZ337" i="18"/>
  <c r="AW337" i="18"/>
  <c r="BA337" i="18"/>
  <c r="AX337" i="18"/>
  <c r="BB337" i="18"/>
  <c r="AY337" i="18"/>
  <c r="BF337" i="18"/>
  <c r="BG337" i="18"/>
  <c r="AE337" i="18"/>
  <c r="BI337" i="18"/>
  <c r="AU337" i="18"/>
  <c r="BE337" i="18"/>
  <c r="BD337" i="18"/>
  <c r="BC337" i="18"/>
  <c r="D337" i="18"/>
  <c r="AR337" i="18"/>
  <c r="AQ337" i="18"/>
  <c r="AP337" i="18"/>
  <c r="AO337" i="18"/>
  <c r="AN337" i="18"/>
  <c r="AM337" i="18"/>
  <c r="AL337" i="18"/>
  <c r="AK337" i="18"/>
  <c r="AJ337" i="18"/>
  <c r="AI337" i="18"/>
  <c r="AF337" i="18"/>
  <c r="AG337" i="18"/>
  <c r="AH337" i="18"/>
  <c r="C337" i="18"/>
  <c r="B337" i="18"/>
  <c r="A337" i="18"/>
  <c r="E336" i="18"/>
  <c r="AD336" i="18"/>
  <c r="AZ336" i="18"/>
  <c r="AW336" i="18"/>
  <c r="BA336" i="18"/>
  <c r="AX336" i="18"/>
  <c r="BB336" i="18"/>
  <c r="AY336" i="18"/>
  <c r="BF336" i="18"/>
  <c r="BG336" i="18"/>
  <c r="AE336" i="18"/>
  <c r="BI336" i="18"/>
  <c r="AU336" i="18"/>
  <c r="BE336" i="18"/>
  <c r="BD336" i="18"/>
  <c r="BC336" i="18"/>
  <c r="D336" i="18"/>
  <c r="AR336" i="18"/>
  <c r="AQ336" i="18"/>
  <c r="AP336" i="18"/>
  <c r="AO336" i="18"/>
  <c r="AN336" i="18"/>
  <c r="AM336" i="18"/>
  <c r="AL336" i="18"/>
  <c r="AK336" i="18"/>
  <c r="AJ336" i="18"/>
  <c r="AI336" i="18"/>
  <c r="AF336" i="18"/>
  <c r="AG336" i="18"/>
  <c r="AH336" i="18"/>
  <c r="C336" i="18"/>
  <c r="B336" i="18"/>
  <c r="A336" i="18"/>
  <c r="E335" i="18"/>
  <c r="AD335" i="18"/>
  <c r="AZ335" i="18"/>
  <c r="AW335" i="18"/>
  <c r="BA335" i="18"/>
  <c r="AX335" i="18"/>
  <c r="BB335" i="18"/>
  <c r="AY335" i="18"/>
  <c r="BF335" i="18"/>
  <c r="BG335" i="18"/>
  <c r="AE335" i="18"/>
  <c r="BI335" i="18"/>
  <c r="AU335" i="18"/>
  <c r="BE335" i="18"/>
  <c r="BD335" i="18"/>
  <c r="BC335" i="18"/>
  <c r="D335" i="18"/>
  <c r="AR335" i="18"/>
  <c r="AQ335" i="18"/>
  <c r="AP335" i="18"/>
  <c r="AO335" i="18"/>
  <c r="AN335" i="18"/>
  <c r="AM335" i="18"/>
  <c r="AL335" i="18"/>
  <c r="AK335" i="18"/>
  <c r="AJ335" i="18"/>
  <c r="AI335" i="18"/>
  <c r="AF335" i="18"/>
  <c r="AG335" i="18"/>
  <c r="AH335" i="18"/>
  <c r="C335" i="18"/>
  <c r="B335" i="18"/>
  <c r="A335" i="18"/>
  <c r="E334" i="18"/>
  <c r="AD334" i="18"/>
  <c r="AZ334" i="18"/>
  <c r="AW334" i="18"/>
  <c r="BA334" i="18"/>
  <c r="AX334" i="18"/>
  <c r="BB334" i="18"/>
  <c r="AY334" i="18"/>
  <c r="BF334" i="18"/>
  <c r="BG334" i="18"/>
  <c r="AE334" i="18"/>
  <c r="BI334" i="18"/>
  <c r="AU334" i="18"/>
  <c r="BE334" i="18"/>
  <c r="BD334" i="18"/>
  <c r="BC334" i="18"/>
  <c r="D334" i="18"/>
  <c r="AR334" i="18"/>
  <c r="AQ334" i="18"/>
  <c r="AP334" i="18"/>
  <c r="AO334" i="18"/>
  <c r="AN334" i="18"/>
  <c r="AM334" i="18"/>
  <c r="AL334" i="18"/>
  <c r="AK334" i="18"/>
  <c r="AJ334" i="18"/>
  <c r="AI334" i="18"/>
  <c r="AF334" i="18"/>
  <c r="AG334" i="18"/>
  <c r="AH334" i="18"/>
  <c r="C334" i="18"/>
  <c r="B334" i="18"/>
  <c r="A334" i="18"/>
  <c r="E333" i="18"/>
  <c r="AD333" i="18"/>
  <c r="AZ333" i="18"/>
  <c r="AW333" i="18"/>
  <c r="BA333" i="18"/>
  <c r="AX333" i="18"/>
  <c r="BB333" i="18"/>
  <c r="AY333" i="18"/>
  <c r="BF333" i="18"/>
  <c r="BG333" i="18"/>
  <c r="AE333" i="18"/>
  <c r="BI333" i="18"/>
  <c r="AU333" i="18"/>
  <c r="BE333" i="18"/>
  <c r="BD333" i="18"/>
  <c r="BC333" i="18"/>
  <c r="D333" i="18"/>
  <c r="AR333" i="18"/>
  <c r="AQ333" i="18"/>
  <c r="AP333" i="18"/>
  <c r="AO333" i="18"/>
  <c r="AN333" i="18"/>
  <c r="AM333" i="18"/>
  <c r="AL333" i="18"/>
  <c r="AK333" i="18"/>
  <c r="AJ333" i="18"/>
  <c r="AI333" i="18"/>
  <c r="AF333" i="18"/>
  <c r="AG333" i="18"/>
  <c r="AH333" i="18"/>
  <c r="C333" i="18"/>
  <c r="B333" i="18"/>
  <c r="A333" i="18"/>
  <c r="E332" i="18"/>
  <c r="AD332" i="18"/>
  <c r="AZ332" i="18"/>
  <c r="AW332" i="18"/>
  <c r="BA332" i="18"/>
  <c r="AX332" i="18"/>
  <c r="BB332" i="18"/>
  <c r="AY332" i="18"/>
  <c r="BF332" i="18"/>
  <c r="BG332" i="18"/>
  <c r="AE332" i="18"/>
  <c r="BI332" i="18"/>
  <c r="AU332" i="18"/>
  <c r="BE332" i="18"/>
  <c r="BD332" i="18"/>
  <c r="BC332" i="18"/>
  <c r="D332" i="18"/>
  <c r="AR332" i="18"/>
  <c r="AQ332" i="18"/>
  <c r="AP332" i="18"/>
  <c r="AO332" i="18"/>
  <c r="AN332" i="18"/>
  <c r="AM332" i="18"/>
  <c r="AL332" i="18"/>
  <c r="AK332" i="18"/>
  <c r="AJ332" i="18"/>
  <c r="AI332" i="18"/>
  <c r="AF332" i="18"/>
  <c r="AG332" i="18"/>
  <c r="AH332" i="18"/>
  <c r="C332" i="18"/>
  <c r="B332" i="18"/>
  <c r="A332" i="18"/>
  <c r="E331" i="18"/>
  <c r="AD331" i="18"/>
  <c r="AZ331" i="18"/>
  <c r="AW331" i="18"/>
  <c r="BA331" i="18"/>
  <c r="AX331" i="18"/>
  <c r="BB331" i="18"/>
  <c r="AY331" i="18"/>
  <c r="BF331" i="18"/>
  <c r="BG331" i="18"/>
  <c r="AE331" i="18"/>
  <c r="BI331" i="18"/>
  <c r="AU331" i="18"/>
  <c r="BE331" i="18"/>
  <c r="BD331" i="18"/>
  <c r="BC331" i="18"/>
  <c r="D331" i="18"/>
  <c r="AR331" i="18"/>
  <c r="AQ331" i="18"/>
  <c r="AP331" i="18"/>
  <c r="AO331" i="18"/>
  <c r="AN331" i="18"/>
  <c r="AM331" i="18"/>
  <c r="AL331" i="18"/>
  <c r="AK331" i="18"/>
  <c r="AJ331" i="18"/>
  <c r="AI331" i="18"/>
  <c r="AF331" i="18"/>
  <c r="AG331" i="18"/>
  <c r="AH331" i="18"/>
  <c r="C331" i="18"/>
  <c r="B331" i="18"/>
  <c r="A331" i="18"/>
  <c r="E330" i="18"/>
  <c r="AD330" i="18"/>
  <c r="AZ330" i="18"/>
  <c r="AW330" i="18"/>
  <c r="BA330" i="18"/>
  <c r="AX330" i="18"/>
  <c r="BB330" i="18"/>
  <c r="AY330" i="18"/>
  <c r="BF330" i="18"/>
  <c r="BG330" i="18"/>
  <c r="AE330" i="18"/>
  <c r="BI330" i="18"/>
  <c r="AU330" i="18"/>
  <c r="BE330" i="18"/>
  <c r="BD330" i="18"/>
  <c r="BC330" i="18"/>
  <c r="D330" i="18"/>
  <c r="AR330" i="18"/>
  <c r="AQ330" i="18"/>
  <c r="AP330" i="18"/>
  <c r="AO330" i="18"/>
  <c r="AN330" i="18"/>
  <c r="AM330" i="18"/>
  <c r="AL330" i="18"/>
  <c r="AK330" i="18"/>
  <c r="AJ330" i="18"/>
  <c r="AI330" i="18"/>
  <c r="AF330" i="18"/>
  <c r="AG330" i="18"/>
  <c r="AH330" i="18"/>
  <c r="C330" i="18"/>
  <c r="B330" i="18"/>
  <c r="A330" i="18"/>
  <c r="E329" i="18"/>
  <c r="AD329" i="18"/>
  <c r="AZ329" i="18"/>
  <c r="AW329" i="18"/>
  <c r="BA329" i="18"/>
  <c r="AX329" i="18"/>
  <c r="BB329" i="18"/>
  <c r="AY329" i="18"/>
  <c r="BF329" i="18"/>
  <c r="BG329" i="18"/>
  <c r="AE329" i="18"/>
  <c r="BI329" i="18"/>
  <c r="AU329" i="18"/>
  <c r="BE329" i="18"/>
  <c r="BD329" i="18"/>
  <c r="BC329" i="18"/>
  <c r="D329" i="18"/>
  <c r="AR329" i="18"/>
  <c r="AQ329" i="18"/>
  <c r="AP329" i="18"/>
  <c r="AO329" i="18"/>
  <c r="AN329" i="18"/>
  <c r="AM329" i="18"/>
  <c r="AL329" i="18"/>
  <c r="AK329" i="18"/>
  <c r="AJ329" i="18"/>
  <c r="AI329" i="18"/>
  <c r="AF329" i="18"/>
  <c r="AG329" i="18"/>
  <c r="AH329" i="18"/>
  <c r="C329" i="18"/>
  <c r="B329" i="18"/>
  <c r="A329" i="18"/>
  <c r="E328" i="18"/>
  <c r="AD328" i="18"/>
  <c r="AZ328" i="18"/>
  <c r="AW328" i="18"/>
  <c r="BA328" i="18"/>
  <c r="AX328" i="18"/>
  <c r="BB328" i="18"/>
  <c r="AY328" i="18"/>
  <c r="BF328" i="18"/>
  <c r="BG328" i="18"/>
  <c r="AE328" i="18"/>
  <c r="BI328" i="18"/>
  <c r="AU328" i="18"/>
  <c r="BE328" i="18"/>
  <c r="BD328" i="18"/>
  <c r="BC328" i="18"/>
  <c r="D328" i="18"/>
  <c r="AR328" i="18"/>
  <c r="AQ328" i="18"/>
  <c r="AP328" i="18"/>
  <c r="AO328" i="18"/>
  <c r="AN328" i="18"/>
  <c r="AM328" i="18"/>
  <c r="AL328" i="18"/>
  <c r="AK328" i="18"/>
  <c r="AJ328" i="18"/>
  <c r="AI328" i="18"/>
  <c r="AF328" i="18"/>
  <c r="AG328" i="18"/>
  <c r="AH328" i="18"/>
  <c r="C328" i="18"/>
  <c r="B328" i="18"/>
  <c r="A328" i="18"/>
  <c r="E327" i="18"/>
  <c r="AD327" i="18"/>
  <c r="AZ327" i="18"/>
  <c r="AW327" i="18"/>
  <c r="BA327" i="18"/>
  <c r="AX327" i="18"/>
  <c r="BB327" i="18"/>
  <c r="AY327" i="18"/>
  <c r="BF327" i="18"/>
  <c r="BG327" i="18"/>
  <c r="AE327" i="18"/>
  <c r="BI327" i="18"/>
  <c r="AU327" i="18"/>
  <c r="BE327" i="18"/>
  <c r="BD327" i="18"/>
  <c r="BC327" i="18"/>
  <c r="D327" i="18"/>
  <c r="AR327" i="18"/>
  <c r="AQ327" i="18"/>
  <c r="AP327" i="18"/>
  <c r="AO327" i="18"/>
  <c r="AN327" i="18"/>
  <c r="AM327" i="18"/>
  <c r="AL327" i="18"/>
  <c r="AK327" i="18"/>
  <c r="AJ327" i="18"/>
  <c r="AI327" i="18"/>
  <c r="AF327" i="18"/>
  <c r="AG327" i="18"/>
  <c r="AH327" i="18"/>
  <c r="C327" i="18"/>
  <c r="B327" i="18"/>
  <c r="A327" i="18"/>
  <c r="E326" i="18"/>
  <c r="AD326" i="18"/>
  <c r="AZ326" i="18"/>
  <c r="AW326" i="18"/>
  <c r="BA326" i="18"/>
  <c r="AX326" i="18"/>
  <c r="BB326" i="18"/>
  <c r="AY326" i="18"/>
  <c r="BF326" i="18"/>
  <c r="BG326" i="18"/>
  <c r="AE326" i="18"/>
  <c r="BI326" i="18"/>
  <c r="AU326" i="18"/>
  <c r="BE326" i="18"/>
  <c r="BD326" i="18"/>
  <c r="BC326" i="18"/>
  <c r="D326" i="18"/>
  <c r="AR326" i="18"/>
  <c r="AQ326" i="18"/>
  <c r="AP326" i="18"/>
  <c r="AO326" i="18"/>
  <c r="AN326" i="18"/>
  <c r="AM326" i="18"/>
  <c r="AL326" i="18"/>
  <c r="AK326" i="18"/>
  <c r="AJ326" i="18"/>
  <c r="AI326" i="18"/>
  <c r="AF326" i="18"/>
  <c r="AG326" i="18"/>
  <c r="AH326" i="18"/>
  <c r="C326" i="18"/>
  <c r="B326" i="18"/>
  <c r="A326" i="18"/>
  <c r="E325" i="18"/>
  <c r="AZ325" i="18"/>
  <c r="AW325" i="18"/>
  <c r="BA325" i="18"/>
  <c r="AX325" i="18"/>
  <c r="BB325" i="18"/>
  <c r="AY325" i="18"/>
  <c r="BF325" i="18"/>
  <c r="BG325" i="18"/>
  <c r="AE325" i="18"/>
  <c r="BI325" i="18"/>
  <c r="BE325" i="18"/>
  <c r="BD325" i="18"/>
  <c r="BC325" i="18"/>
  <c r="D325" i="18"/>
  <c r="AR325" i="18"/>
  <c r="AQ325" i="18"/>
  <c r="AP325" i="18"/>
  <c r="AO325" i="18"/>
  <c r="AN325" i="18"/>
  <c r="AM325" i="18"/>
  <c r="AL325" i="18"/>
  <c r="AK325" i="18"/>
  <c r="AJ325" i="18"/>
  <c r="AI325" i="18"/>
  <c r="AF325" i="18"/>
  <c r="AG325" i="18"/>
  <c r="C325" i="18"/>
  <c r="B325" i="18"/>
  <c r="A325" i="18"/>
  <c r="E324" i="18"/>
  <c r="AZ324" i="18"/>
  <c r="AW324" i="18"/>
  <c r="BA324" i="18"/>
  <c r="AX324" i="18"/>
  <c r="BB324" i="18"/>
  <c r="AY324" i="18"/>
  <c r="BF324" i="18"/>
  <c r="BG324" i="18"/>
  <c r="AE324" i="18"/>
  <c r="BI324" i="18"/>
  <c r="BE324" i="18"/>
  <c r="BD324" i="18"/>
  <c r="BC324" i="18"/>
  <c r="D324" i="18"/>
  <c r="AR324" i="18"/>
  <c r="AQ324" i="18"/>
  <c r="AP324" i="18"/>
  <c r="AO324" i="18"/>
  <c r="AN324" i="18"/>
  <c r="AM324" i="18"/>
  <c r="AL324" i="18"/>
  <c r="AK324" i="18"/>
  <c r="AJ324" i="18"/>
  <c r="AI324" i="18"/>
  <c r="AF324" i="18"/>
  <c r="AG324" i="18"/>
  <c r="C324" i="18"/>
  <c r="B324" i="18"/>
  <c r="A324" i="18"/>
  <c r="E323" i="18"/>
  <c r="AZ323" i="18"/>
  <c r="AW323" i="18"/>
  <c r="BA323" i="18"/>
  <c r="AX323" i="18"/>
  <c r="BB323" i="18"/>
  <c r="AY323" i="18"/>
  <c r="BF323" i="18"/>
  <c r="BG323" i="18"/>
  <c r="AE323" i="18"/>
  <c r="BI323" i="18"/>
  <c r="BE323" i="18"/>
  <c r="BD323" i="18"/>
  <c r="BC323" i="18"/>
  <c r="D323" i="18"/>
  <c r="AR323" i="18"/>
  <c r="AQ323" i="18"/>
  <c r="AP323" i="18"/>
  <c r="AO323" i="18"/>
  <c r="AN323" i="18"/>
  <c r="AM323" i="18"/>
  <c r="AL323" i="18"/>
  <c r="AK323" i="18"/>
  <c r="AJ323" i="18"/>
  <c r="AI323" i="18"/>
  <c r="AF323" i="18"/>
  <c r="AG323" i="18"/>
  <c r="C323" i="18"/>
  <c r="B323" i="18"/>
  <c r="A323" i="18"/>
  <c r="BE322" i="18"/>
  <c r="BD322" i="18"/>
  <c r="BC322" i="18"/>
  <c r="D322" i="18"/>
  <c r="AR322" i="18"/>
  <c r="AQ322" i="18"/>
  <c r="AP322" i="18"/>
  <c r="AO322" i="18"/>
  <c r="AN322" i="18"/>
  <c r="AM322" i="18"/>
  <c r="AL322" i="18"/>
  <c r="AK322" i="18"/>
  <c r="AJ322" i="18"/>
  <c r="AI322" i="18"/>
  <c r="C322" i="18"/>
  <c r="B322" i="18"/>
  <c r="A322" i="18"/>
  <c r="BE321" i="18"/>
  <c r="BD321" i="18"/>
  <c r="BC321" i="18"/>
  <c r="D321" i="18"/>
  <c r="AR321" i="18"/>
  <c r="AQ321" i="18"/>
  <c r="AP321" i="18"/>
  <c r="AO321" i="18"/>
  <c r="AN321" i="18"/>
  <c r="AM321" i="18"/>
  <c r="AL321" i="18"/>
  <c r="AK321" i="18"/>
  <c r="AJ321" i="18"/>
  <c r="AI321" i="18"/>
  <c r="C321" i="18"/>
  <c r="B321" i="18"/>
  <c r="A321" i="18"/>
  <c r="BE320" i="18"/>
  <c r="BD320" i="18"/>
  <c r="BC320" i="18"/>
  <c r="D320" i="18"/>
  <c r="AR320" i="18"/>
  <c r="AQ320" i="18"/>
  <c r="AP320" i="18"/>
  <c r="AO320" i="18"/>
  <c r="AN320" i="18"/>
  <c r="AM320" i="18"/>
  <c r="AL320" i="18"/>
  <c r="AK320" i="18"/>
  <c r="AJ320" i="18"/>
  <c r="AI320" i="18"/>
  <c r="C320" i="18"/>
  <c r="B320" i="18"/>
  <c r="A320" i="18"/>
  <c r="BE319" i="18"/>
  <c r="BD319" i="18"/>
  <c r="BC319" i="18"/>
  <c r="D319" i="18"/>
  <c r="AR319" i="18"/>
  <c r="AQ319" i="18"/>
  <c r="AP319" i="18"/>
  <c r="AO319" i="18"/>
  <c r="AN319" i="18"/>
  <c r="AM319" i="18"/>
  <c r="AL319" i="18"/>
  <c r="AK319" i="18"/>
  <c r="AJ319" i="18"/>
  <c r="AI319" i="18"/>
  <c r="C319" i="18"/>
  <c r="A319" i="18"/>
  <c r="BE318" i="18"/>
  <c r="BD318" i="18"/>
  <c r="BC318" i="18"/>
  <c r="D318" i="18"/>
  <c r="AR318" i="18"/>
  <c r="AQ318" i="18"/>
  <c r="AP318" i="18"/>
  <c r="AO318" i="18"/>
  <c r="AN318" i="18"/>
  <c r="AM318" i="18"/>
  <c r="AL318" i="18"/>
  <c r="AK318" i="18"/>
  <c r="AJ318" i="18"/>
  <c r="AI318" i="18"/>
  <c r="C318" i="18"/>
  <c r="B318" i="18"/>
  <c r="A318" i="18"/>
  <c r="E317" i="18"/>
  <c r="AZ317" i="18"/>
  <c r="AW317" i="18"/>
  <c r="BA317" i="18"/>
  <c r="AX317" i="18"/>
  <c r="BB317" i="18"/>
  <c r="AY317" i="18"/>
  <c r="BF317" i="18"/>
  <c r="BG317" i="18"/>
  <c r="AE317" i="18"/>
  <c r="BI317" i="18"/>
  <c r="BE317" i="18"/>
  <c r="BD317" i="18"/>
  <c r="BC317" i="18"/>
  <c r="D317" i="18"/>
  <c r="AR317" i="18"/>
  <c r="AQ317" i="18"/>
  <c r="AP317" i="18"/>
  <c r="AO317" i="18"/>
  <c r="AN317" i="18"/>
  <c r="AM317" i="18"/>
  <c r="AL317" i="18"/>
  <c r="AK317" i="18"/>
  <c r="AJ317" i="18"/>
  <c r="AI317" i="18"/>
  <c r="AF317" i="18"/>
  <c r="C317" i="18"/>
  <c r="B317" i="18"/>
  <c r="A317" i="18"/>
  <c r="E316" i="18"/>
  <c r="AZ316" i="18"/>
  <c r="AW316" i="18"/>
  <c r="BA316" i="18"/>
  <c r="AX316" i="18"/>
  <c r="BB316" i="18"/>
  <c r="AY316" i="18"/>
  <c r="BF316" i="18"/>
  <c r="BG316" i="18"/>
  <c r="AE316" i="18"/>
  <c r="BI316" i="18"/>
  <c r="BE316" i="18"/>
  <c r="BD316" i="18"/>
  <c r="BC316" i="18"/>
  <c r="D316" i="18"/>
  <c r="AR316" i="18"/>
  <c r="AQ316" i="18"/>
  <c r="AP316" i="18"/>
  <c r="AO316" i="18"/>
  <c r="AN316" i="18"/>
  <c r="AM316" i="18"/>
  <c r="AL316" i="18"/>
  <c r="AK316" i="18"/>
  <c r="AJ316" i="18"/>
  <c r="AI316" i="18"/>
  <c r="AF316" i="18"/>
  <c r="AG316" i="18"/>
  <c r="C316" i="18"/>
  <c r="B316" i="18"/>
  <c r="A316" i="18"/>
  <c r="BE315" i="18"/>
  <c r="BD315" i="18"/>
  <c r="BC315" i="18"/>
  <c r="D315" i="18"/>
  <c r="AR315" i="18"/>
  <c r="AQ315" i="18"/>
  <c r="AP315" i="18"/>
  <c r="AO315" i="18"/>
  <c r="AN315" i="18"/>
  <c r="AM315" i="18"/>
  <c r="AL315" i="18"/>
  <c r="AK315" i="18"/>
  <c r="AJ315" i="18"/>
  <c r="AI315" i="18"/>
  <c r="C315" i="18"/>
  <c r="B315" i="18"/>
  <c r="A315" i="18"/>
  <c r="BE314" i="18"/>
  <c r="BD314" i="18"/>
  <c r="BC314" i="18"/>
  <c r="D314" i="18"/>
  <c r="AR314" i="18"/>
  <c r="AQ314" i="18"/>
  <c r="AP314" i="18"/>
  <c r="AO314" i="18"/>
  <c r="AN314" i="18"/>
  <c r="AM314" i="18"/>
  <c r="AL314" i="18"/>
  <c r="AK314" i="18"/>
  <c r="AJ314" i="18"/>
  <c r="AI314" i="18"/>
  <c r="C314" i="18"/>
  <c r="B314" i="18"/>
  <c r="A314" i="18"/>
  <c r="BE313" i="18"/>
  <c r="BD313" i="18"/>
  <c r="BC313" i="18"/>
  <c r="D313" i="18"/>
  <c r="AR313" i="18"/>
  <c r="AQ313" i="18"/>
  <c r="AP313" i="18"/>
  <c r="AO313" i="18"/>
  <c r="AN313" i="18"/>
  <c r="AM313" i="18"/>
  <c r="AL313" i="18"/>
  <c r="AK313" i="18"/>
  <c r="AJ313" i="18"/>
  <c r="AI313" i="18"/>
  <c r="C313" i="18"/>
  <c r="B313" i="18"/>
  <c r="A313" i="18"/>
  <c r="BE312" i="18"/>
  <c r="BD312" i="18"/>
  <c r="BC312" i="18"/>
  <c r="D312" i="18"/>
  <c r="AR312" i="18"/>
  <c r="AQ312" i="18"/>
  <c r="AP312" i="18"/>
  <c r="AO312" i="18"/>
  <c r="AN312" i="18"/>
  <c r="AM312" i="18"/>
  <c r="AL312" i="18"/>
  <c r="AK312" i="18"/>
  <c r="AJ312" i="18"/>
  <c r="AI312" i="18"/>
  <c r="C312" i="18"/>
  <c r="B312" i="18"/>
  <c r="A312" i="18"/>
  <c r="AR311" i="18"/>
  <c r="AQ311" i="18"/>
  <c r="AP311" i="18"/>
  <c r="AO311" i="18"/>
  <c r="AN311" i="18"/>
  <c r="AM311" i="18"/>
  <c r="AL311" i="18"/>
  <c r="AK311" i="18"/>
  <c r="AJ311" i="18"/>
  <c r="AI311" i="18"/>
  <c r="AH311" i="18"/>
  <c r="AG311" i="18"/>
  <c r="AF311" i="18"/>
  <c r="AE311" i="18"/>
  <c r="I311" i="18"/>
  <c r="J311" i="18"/>
  <c r="K311" i="18"/>
  <c r="L311" i="18"/>
  <c r="M311" i="18"/>
  <c r="N311" i="18"/>
  <c r="O311" i="18"/>
  <c r="P311" i="18"/>
  <c r="Q311" i="18"/>
  <c r="R311" i="18"/>
  <c r="S311" i="18"/>
  <c r="T311" i="18"/>
  <c r="U311" i="18"/>
  <c r="V311" i="18"/>
  <c r="W311" i="18"/>
  <c r="X311" i="18"/>
  <c r="Y311" i="18"/>
  <c r="Z311" i="18"/>
  <c r="AA311" i="18"/>
  <c r="AB311" i="18"/>
  <c r="AC311" i="18"/>
  <c r="D311" i="18"/>
  <c r="C311" i="18"/>
  <c r="B311" i="18"/>
  <c r="A311" i="18"/>
  <c r="AD310" i="18"/>
  <c r="A310" i="18"/>
  <c r="A309" i="18"/>
  <c r="BE307" i="18"/>
  <c r="BD307" i="18"/>
  <c r="BC307" i="18"/>
  <c r="AV307" i="18"/>
  <c r="D307" i="18"/>
  <c r="AR307" i="18"/>
  <c r="AQ307" i="18"/>
  <c r="AP307" i="18"/>
  <c r="AO307" i="18"/>
  <c r="AN307" i="18"/>
  <c r="AM307" i="18"/>
  <c r="AL307" i="18"/>
  <c r="AK307" i="18"/>
  <c r="AJ307" i="18"/>
  <c r="AI307" i="18"/>
  <c r="C307" i="18"/>
  <c r="B307" i="18"/>
  <c r="A307" i="18"/>
  <c r="E306" i="18"/>
  <c r="AD306" i="18"/>
  <c r="AZ306" i="18"/>
  <c r="AW306" i="18"/>
  <c r="BA306" i="18"/>
  <c r="AX306" i="18"/>
  <c r="BB306" i="18"/>
  <c r="AY306" i="18"/>
  <c r="BF306" i="18"/>
  <c r="BG306" i="18"/>
  <c r="AE306" i="18"/>
  <c r="BI306" i="18"/>
  <c r="BE306" i="18"/>
  <c r="BD306" i="18"/>
  <c r="BC306" i="18"/>
  <c r="AV306" i="18"/>
  <c r="D306" i="18"/>
  <c r="AR306" i="18"/>
  <c r="AQ306" i="18"/>
  <c r="AP306" i="18"/>
  <c r="AO306" i="18"/>
  <c r="AN306" i="18"/>
  <c r="AM306" i="18"/>
  <c r="AL306" i="18"/>
  <c r="AK306" i="18"/>
  <c r="AJ306" i="18"/>
  <c r="AI306" i="18"/>
  <c r="AF306" i="18"/>
  <c r="AG306" i="18"/>
  <c r="AH306" i="18"/>
  <c r="C306" i="18"/>
  <c r="B306" i="18"/>
  <c r="A306" i="18"/>
  <c r="E305" i="18"/>
  <c r="AD305" i="18"/>
  <c r="AZ305" i="18"/>
  <c r="AW305" i="18"/>
  <c r="BA305" i="18"/>
  <c r="AX305" i="18"/>
  <c r="BB305" i="18"/>
  <c r="AY305" i="18"/>
  <c r="BF305" i="18"/>
  <c r="BG305" i="18"/>
  <c r="AE305" i="18"/>
  <c r="BI305" i="18"/>
  <c r="BE305" i="18"/>
  <c r="BD305" i="18"/>
  <c r="BC305" i="18"/>
  <c r="AV305" i="18"/>
  <c r="D305" i="18"/>
  <c r="AR305" i="18"/>
  <c r="AQ305" i="18"/>
  <c r="AP305" i="18"/>
  <c r="AO305" i="18"/>
  <c r="AN305" i="18"/>
  <c r="AM305" i="18"/>
  <c r="AL305" i="18"/>
  <c r="AK305" i="18"/>
  <c r="AJ305" i="18"/>
  <c r="AI305" i="18"/>
  <c r="AF305" i="18"/>
  <c r="AG305" i="18"/>
  <c r="AH305" i="18"/>
  <c r="C305" i="18"/>
  <c r="B305" i="18"/>
  <c r="A305" i="18"/>
  <c r="E304" i="18"/>
  <c r="AD304" i="18"/>
  <c r="AZ304" i="18"/>
  <c r="AW304" i="18"/>
  <c r="BA304" i="18"/>
  <c r="AX304" i="18"/>
  <c r="BB304" i="18"/>
  <c r="AY304" i="18"/>
  <c r="BF304" i="18"/>
  <c r="BG304" i="18"/>
  <c r="AE304" i="18"/>
  <c r="BI304" i="18"/>
  <c r="BE304" i="18"/>
  <c r="BD304" i="18"/>
  <c r="BC304" i="18"/>
  <c r="AV304" i="18"/>
  <c r="D304" i="18"/>
  <c r="AR304" i="18"/>
  <c r="AQ304" i="18"/>
  <c r="AP304" i="18"/>
  <c r="AO304" i="18"/>
  <c r="AN304" i="18"/>
  <c r="AM304" i="18"/>
  <c r="AL304" i="18"/>
  <c r="AK304" i="18"/>
  <c r="AJ304" i="18"/>
  <c r="AI304" i="18"/>
  <c r="AF304" i="18"/>
  <c r="AG304" i="18"/>
  <c r="AH304" i="18"/>
  <c r="C304" i="18"/>
  <c r="B304" i="18"/>
  <c r="A304" i="18"/>
  <c r="E303" i="18"/>
  <c r="AD303" i="18"/>
  <c r="AZ303" i="18"/>
  <c r="AW303" i="18"/>
  <c r="BA303" i="18"/>
  <c r="AX303" i="18"/>
  <c r="BB303" i="18"/>
  <c r="AY303" i="18"/>
  <c r="BF303" i="18"/>
  <c r="BG303" i="18"/>
  <c r="AE303" i="18"/>
  <c r="BI303" i="18"/>
  <c r="BE303" i="18"/>
  <c r="BD303" i="18"/>
  <c r="BC303" i="18"/>
  <c r="AV303" i="18"/>
  <c r="D303" i="18"/>
  <c r="AR303" i="18"/>
  <c r="AQ303" i="18"/>
  <c r="AP303" i="18"/>
  <c r="AO303" i="18"/>
  <c r="AN303" i="18"/>
  <c r="AM303" i="18"/>
  <c r="AL303" i="18"/>
  <c r="AK303" i="18"/>
  <c r="AJ303" i="18"/>
  <c r="AI303" i="18"/>
  <c r="AF303" i="18"/>
  <c r="AG303" i="18"/>
  <c r="AH303" i="18"/>
  <c r="C303" i="18"/>
  <c r="B303" i="18"/>
  <c r="A303" i="18"/>
  <c r="E302" i="18"/>
  <c r="AD302" i="18"/>
  <c r="AZ302" i="18"/>
  <c r="AW302" i="18"/>
  <c r="BA302" i="18"/>
  <c r="AX302" i="18"/>
  <c r="BB302" i="18"/>
  <c r="AY302" i="18"/>
  <c r="BF302" i="18"/>
  <c r="BG302" i="18"/>
  <c r="AE302" i="18"/>
  <c r="BI302" i="18"/>
  <c r="BE302" i="18"/>
  <c r="BD302" i="18"/>
  <c r="BC302" i="18"/>
  <c r="AV302" i="18"/>
  <c r="D302" i="18"/>
  <c r="AR302" i="18"/>
  <c r="AQ302" i="18"/>
  <c r="AP302" i="18"/>
  <c r="AO302" i="18"/>
  <c r="AN302" i="18"/>
  <c r="AM302" i="18"/>
  <c r="AL302" i="18"/>
  <c r="AK302" i="18"/>
  <c r="AJ302" i="18"/>
  <c r="AI302" i="18"/>
  <c r="AF302" i="18"/>
  <c r="AG302" i="18"/>
  <c r="AH302" i="18"/>
  <c r="C302" i="18"/>
  <c r="B302" i="18"/>
  <c r="A302" i="18"/>
  <c r="E301" i="18"/>
  <c r="AD301" i="18"/>
  <c r="AZ301" i="18"/>
  <c r="AW301" i="18"/>
  <c r="BA301" i="18"/>
  <c r="AX301" i="18"/>
  <c r="BB301" i="18"/>
  <c r="AY301" i="18"/>
  <c r="BF301" i="18"/>
  <c r="BG301" i="18"/>
  <c r="AE301" i="18"/>
  <c r="BI301" i="18"/>
  <c r="BE301" i="18"/>
  <c r="BD301" i="18"/>
  <c r="BC301" i="18"/>
  <c r="AV301" i="18"/>
  <c r="D301" i="18"/>
  <c r="AR301" i="18"/>
  <c r="AQ301" i="18"/>
  <c r="AP301" i="18"/>
  <c r="AO301" i="18"/>
  <c r="AN301" i="18"/>
  <c r="AM301" i="18"/>
  <c r="AL301" i="18"/>
  <c r="AK301" i="18"/>
  <c r="AJ301" i="18"/>
  <c r="AI301" i="18"/>
  <c r="AF301" i="18"/>
  <c r="AG301" i="18"/>
  <c r="AH301" i="18"/>
  <c r="C301" i="18"/>
  <c r="B301" i="18"/>
  <c r="A301" i="18"/>
  <c r="E300" i="18"/>
  <c r="AD300" i="18"/>
  <c r="AZ300" i="18"/>
  <c r="AW300" i="18"/>
  <c r="BA300" i="18"/>
  <c r="AX300" i="18"/>
  <c r="BB300" i="18"/>
  <c r="AY300" i="18"/>
  <c r="BF300" i="18"/>
  <c r="BG300" i="18"/>
  <c r="AE300" i="18"/>
  <c r="BI300" i="18"/>
  <c r="BE300" i="18"/>
  <c r="BD300" i="18"/>
  <c r="BC300" i="18"/>
  <c r="AV300" i="18"/>
  <c r="D300" i="18"/>
  <c r="AR300" i="18"/>
  <c r="AQ300" i="18"/>
  <c r="AP300" i="18"/>
  <c r="AO300" i="18"/>
  <c r="AN300" i="18"/>
  <c r="AM300" i="18"/>
  <c r="AL300" i="18"/>
  <c r="AK300" i="18"/>
  <c r="AJ300" i="18"/>
  <c r="AI300" i="18"/>
  <c r="AF300" i="18"/>
  <c r="AG300" i="18"/>
  <c r="AH300" i="18"/>
  <c r="C300" i="18"/>
  <c r="B300" i="18"/>
  <c r="A300" i="18"/>
  <c r="E299" i="18"/>
  <c r="AD299" i="18"/>
  <c r="AZ299" i="18"/>
  <c r="AW299" i="18"/>
  <c r="BA299" i="18"/>
  <c r="AX299" i="18"/>
  <c r="BB299" i="18"/>
  <c r="AY299" i="18"/>
  <c r="BF299" i="18"/>
  <c r="BG299" i="18"/>
  <c r="AE299" i="18"/>
  <c r="BI299" i="18"/>
  <c r="BE299" i="18"/>
  <c r="BD299" i="18"/>
  <c r="BC299" i="18"/>
  <c r="AV299" i="18"/>
  <c r="D299" i="18"/>
  <c r="AR299" i="18"/>
  <c r="AQ299" i="18"/>
  <c r="AP299" i="18"/>
  <c r="AO299" i="18"/>
  <c r="AN299" i="18"/>
  <c r="AM299" i="18"/>
  <c r="AL299" i="18"/>
  <c r="AK299" i="18"/>
  <c r="AJ299" i="18"/>
  <c r="AI299" i="18"/>
  <c r="AF299" i="18"/>
  <c r="AG299" i="18"/>
  <c r="AH299" i="18"/>
  <c r="C299" i="18"/>
  <c r="B299" i="18"/>
  <c r="A299" i="18"/>
  <c r="E298" i="18"/>
  <c r="AD298" i="18"/>
  <c r="AZ298" i="18"/>
  <c r="AW298" i="18"/>
  <c r="BA298" i="18"/>
  <c r="AX298" i="18"/>
  <c r="BB298" i="18"/>
  <c r="AY298" i="18"/>
  <c r="BF298" i="18"/>
  <c r="BG298" i="18"/>
  <c r="AE298" i="18"/>
  <c r="BI298" i="18"/>
  <c r="BE298" i="18"/>
  <c r="BD298" i="18"/>
  <c r="BC298" i="18"/>
  <c r="AV298" i="18"/>
  <c r="D298" i="18"/>
  <c r="AR298" i="18"/>
  <c r="AQ298" i="18"/>
  <c r="AP298" i="18"/>
  <c r="AO298" i="18"/>
  <c r="AN298" i="18"/>
  <c r="AM298" i="18"/>
  <c r="AL298" i="18"/>
  <c r="AK298" i="18"/>
  <c r="AJ298" i="18"/>
  <c r="AI298" i="18"/>
  <c r="AF298" i="18"/>
  <c r="AG298" i="18"/>
  <c r="AH298" i="18"/>
  <c r="C298" i="18"/>
  <c r="B298" i="18"/>
  <c r="A298" i="18"/>
  <c r="E297" i="18"/>
  <c r="AD297" i="18"/>
  <c r="AZ297" i="18"/>
  <c r="AW297" i="18"/>
  <c r="BA297" i="18"/>
  <c r="AX297" i="18"/>
  <c r="BB297" i="18"/>
  <c r="AY297" i="18"/>
  <c r="BF297" i="18"/>
  <c r="BG297" i="18"/>
  <c r="AE297" i="18"/>
  <c r="BI297" i="18"/>
  <c r="BE297" i="18"/>
  <c r="BD297" i="18"/>
  <c r="BC297" i="18"/>
  <c r="AV297" i="18"/>
  <c r="D297" i="18"/>
  <c r="AR297" i="18"/>
  <c r="AQ297" i="18"/>
  <c r="AP297" i="18"/>
  <c r="AO297" i="18"/>
  <c r="AN297" i="18"/>
  <c r="AM297" i="18"/>
  <c r="AL297" i="18"/>
  <c r="AK297" i="18"/>
  <c r="AJ297" i="18"/>
  <c r="AI297" i="18"/>
  <c r="AF297" i="18"/>
  <c r="AG297" i="18"/>
  <c r="AH297" i="18"/>
  <c r="C297" i="18"/>
  <c r="B297" i="18"/>
  <c r="A297" i="18"/>
  <c r="E296" i="18"/>
  <c r="AD296" i="18"/>
  <c r="AZ296" i="18"/>
  <c r="AW296" i="18"/>
  <c r="BA296" i="18"/>
  <c r="AX296" i="18"/>
  <c r="BB296" i="18"/>
  <c r="AY296" i="18"/>
  <c r="BF296" i="18"/>
  <c r="BG296" i="18"/>
  <c r="AE296" i="18"/>
  <c r="BI296" i="18"/>
  <c r="BE296" i="18"/>
  <c r="BD296" i="18"/>
  <c r="BC296" i="18"/>
  <c r="AV296" i="18"/>
  <c r="D296" i="18"/>
  <c r="AR296" i="18"/>
  <c r="AQ296" i="18"/>
  <c r="AP296" i="18"/>
  <c r="AO296" i="18"/>
  <c r="AN296" i="18"/>
  <c r="AM296" i="18"/>
  <c r="AL296" i="18"/>
  <c r="AK296" i="18"/>
  <c r="AJ296" i="18"/>
  <c r="AI296" i="18"/>
  <c r="AF296" i="18"/>
  <c r="AG296" i="18"/>
  <c r="AH296" i="18"/>
  <c r="C296" i="18"/>
  <c r="B296" i="18"/>
  <c r="A296" i="18"/>
  <c r="E295" i="18"/>
  <c r="AD295" i="18"/>
  <c r="AZ295" i="18"/>
  <c r="AW295" i="18"/>
  <c r="BA295" i="18"/>
  <c r="AX295" i="18"/>
  <c r="BB295" i="18"/>
  <c r="AY295" i="18"/>
  <c r="BF295" i="18"/>
  <c r="BG295" i="18"/>
  <c r="AE295" i="18"/>
  <c r="BI295" i="18"/>
  <c r="BE295" i="18"/>
  <c r="BD295" i="18"/>
  <c r="BC295" i="18"/>
  <c r="AV295" i="18"/>
  <c r="D295" i="18"/>
  <c r="AR295" i="18"/>
  <c r="AQ295" i="18"/>
  <c r="AP295" i="18"/>
  <c r="AO295" i="18"/>
  <c r="AN295" i="18"/>
  <c r="AM295" i="18"/>
  <c r="AL295" i="18"/>
  <c r="AK295" i="18"/>
  <c r="AJ295" i="18"/>
  <c r="AI295" i="18"/>
  <c r="AF295" i="18"/>
  <c r="AG295" i="18"/>
  <c r="AH295" i="18"/>
  <c r="C295" i="18"/>
  <c r="B295" i="18"/>
  <c r="A295" i="18"/>
  <c r="E294" i="18"/>
  <c r="AD294" i="18"/>
  <c r="AZ294" i="18"/>
  <c r="AW294" i="18"/>
  <c r="BA294" i="18"/>
  <c r="AX294" i="18"/>
  <c r="BB294" i="18"/>
  <c r="AY294" i="18"/>
  <c r="BF294" i="18"/>
  <c r="BG294" i="18"/>
  <c r="AE294" i="18"/>
  <c r="BI294" i="18"/>
  <c r="BE294" i="18"/>
  <c r="BD294" i="18"/>
  <c r="BC294" i="18"/>
  <c r="AV294" i="18"/>
  <c r="D294" i="18"/>
  <c r="AR294" i="18"/>
  <c r="AQ294" i="18"/>
  <c r="AP294" i="18"/>
  <c r="AO294" i="18"/>
  <c r="AN294" i="18"/>
  <c r="AM294" i="18"/>
  <c r="AL294" i="18"/>
  <c r="AK294" i="18"/>
  <c r="AJ294" i="18"/>
  <c r="AI294" i="18"/>
  <c r="AF294" i="18"/>
  <c r="AG294" i="18"/>
  <c r="AH294" i="18"/>
  <c r="C294" i="18"/>
  <c r="B294" i="18"/>
  <c r="A294" i="18"/>
  <c r="E293" i="18"/>
  <c r="AD293" i="18"/>
  <c r="AZ293" i="18"/>
  <c r="AW293" i="18"/>
  <c r="BA293" i="18"/>
  <c r="AX293" i="18"/>
  <c r="BB293" i="18"/>
  <c r="AY293" i="18"/>
  <c r="BF293" i="18"/>
  <c r="BG293" i="18"/>
  <c r="AE293" i="18"/>
  <c r="BI293" i="18"/>
  <c r="BE293" i="18"/>
  <c r="BD293" i="18"/>
  <c r="BC293" i="18"/>
  <c r="AV293" i="18"/>
  <c r="D293" i="18"/>
  <c r="AR293" i="18"/>
  <c r="AQ293" i="18"/>
  <c r="AP293" i="18"/>
  <c r="AO293" i="18"/>
  <c r="AN293" i="18"/>
  <c r="AM293" i="18"/>
  <c r="AL293" i="18"/>
  <c r="AK293" i="18"/>
  <c r="AJ293" i="18"/>
  <c r="AI293" i="18"/>
  <c r="AF293" i="18"/>
  <c r="AG293" i="18"/>
  <c r="AH293" i="18"/>
  <c r="C293" i="18"/>
  <c r="B293" i="18"/>
  <c r="A293" i="18"/>
  <c r="E292" i="18"/>
  <c r="AD292" i="18"/>
  <c r="AZ292" i="18"/>
  <c r="AW292" i="18"/>
  <c r="BA292" i="18"/>
  <c r="AX292" i="18"/>
  <c r="BB292" i="18"/>
  <c r="AY292" i="18"/>
  <c r="BF292" i="18"/>
  <c r="BG292" i="18"/>
  <c r="AE292" i="18"/>
  <c r="BI292" i="18"/>
  <c r="BE292" i="18"/>
  <c r="BD292" i="18"/>
  <c r="BC292" i="18"/>
  <c r="AV292" i="18"/>
  <c r="D292" i="18"/>
  <c r="AR292" i="18"/>
  <c r="AQ292" i="18"/>
  <c r="AP292" i="18"/>
  <c r="AO292" i="18"/>
  <c r="AN292" i="18"/>
  <c r="AM292" i="18"/>
  <c r="AL292" i="18"/>
  <c r="AK292" i="18"/>
  <c r="AJ292" i="18"/>
  <c r="AI292" i="18"/>
  <c r="AF292" i="18"/>
  <c r="AG292" i="18"/>
  <c r="AH292" i="18"/>
  <c r="C292" i="18"/>
  <c r="B292" i="18"/>
  <c r="A292" i="18"/>
  <c r="E291" i="18"/>
  <c r="AD291" i="18"/>
  <c r="AZ291" i="18"/>
  <c r="AW291" i="18"/>
  <c r="BA291" i="18"/>
  <c r="AX291" i="18"/>
  <c r="BB291" i="18"/>
  <c r="AY291" i="18"/>
  <c r="BF291" i="18"/>
  <c r="BG291" i="18"/>
  <c r="AE291" i="18"/>
  <c r="BI291" i="18"/>
  <c r="BE291" i="18"/>
  <c r="BD291" i="18"/>
  <c r="BC291" i="18"/>
  <c r="AV291" i="18"/>
  <c r="D291" i="18"/>
  <c r="AR291" i="18"/>
  <c r="AQ291" i="18"/>
  <c r="AP291" i="18"/>
  <c r="AO291" i="18"/>
  <c r="AN291" i="18"/>
  <c r="AM291" i="18"/>
  <c r="AL291" i="18"/>
  <c r="AK291" i="18"/>
  <c r="AJ291" i="18"/>
  <c r="AI291" i="18"/>
  <c r="AF291" i="18"/>
  <c r="AG291" i="18"/>
  <c r="AH291" i="18"/>
  <c r="C291" i="18"/>
  <c r="B291" i="18"/>
  <c r="A291" i="18"/>
  <c r="E290" i="18"/>
  <c r="AD290" i="18"/>
  <c r="AZ290" i="18"/>
  <c r="AW290" i="18"/>
  <c r="BA290" i="18"/>
  <c r="AX290" i="18"/>
  <c r="BB290" i="18"/>
  <c r="AY290" i="18"/>
  <c r="BF290" i="18"/>
  <c r="BG290" i="18"/>
  <c r="AE290" i="18"/>
  <c r="BI290" i="18"/>
  <c r="BE290" i="18"/>
  <c r="BD290" i="18"/>
  <c r="BC290" i="18"/>
  <c r="AV290" i="18"/>
  <c r="D290" i="18"/>
  <c r="AR290" i="18"/>
  <c r="AQ290" i="18"/>
  <c r="AP290" i="18"/>
  <c r="AO290" i="18"/>
  <c r="AN290" i="18"/>
  <c r="AM290" i="18"/>
  <c r="AL290" i="18"/>
  <c r="AK290" i="18"/>
  <c r="AJ290" i="18"/>
  <c r="AI290" i="18"/>
  <c r="AF290" i="18"/>
  <c r="AG290" i="18"/>
  <c r="AH290" i="18"/>
  <c r="C290" i="18"/>
  <c r="B290" i="18"/>
  <c r="A290" i="18"/>
  <c r="E289" i="18"/>
  <c r="AD289" i="18"/>
  <c r="AZ289" i="18"/>
  <c r="AW289" i="18"/>
  <c r="BA289" i="18"/>
  <c r="AX289" i="18"/>
  <c r="BB289" i="18"/>
  <c r="AY289" i="18"/>
  <c r="BF289" i="18"/>
  <c r="BG289" i="18"/>
  <c r="AE289" i="18"/>
  <c r="BI289" i="18"/>
  <c r="BE289" i="18"/>
  <c r="BD289" i="18"/>
  <c r="BC289" i="18"/>
  <c r="AV289" i="18"/>
  <c r="D289" i="18"/>
  <c r="AR289" i="18"/>
  <c r="AQ289" i="18"/>
  <c r="AP289" i="18"/>
  <c r="AO289" i="18"/>
  <c r="AN289" i="18"/>
  <c r="AM289" i="18"/>
  <c r="AL289" i="18"/>
  <c r="AK289" i="18"/>
  <c r="AJ289" i="18"/>
  <c r="AI289" i="18"/>
  <c r="AF289" i="18"/>
  <c r="AG289" i="18"/>
  <c r="AH289" i="18"/>
  <c r="C289" i="18"/>
  <c r="B289" i="18"/>
  <c r="A289" i="18"/>
  <c r="E288" i="18"/>
  <c r="AD288" i="18"/>
  <c r="AZ288" i="18"/>
  <c r="AW288" i="18"/>
  <c r="BA288" i="18"/>
  <c r="AX288" i="18"/>
  <c r="BB288" i="18"/>
  <c r="AY288" i="18"/>
  <c r="BF288" i="18"/>
  <c r="BG288" i="18"/>
  <c r="AE288" i="18"/>
  <c r="BI288" i="18"/>
  <c r="BE288" i="18"/>
  <c r="BD288" i="18"/>
  <c r="BC288" i="18"/>
  <c r="AV288" i="18"/>
  <c r="D288" i="18"/>
  <c r="AR288" i="18"/>
  <c r="AQ288" i="18"/>
  <c r="AP288" i="18"/>
  <c r="AO288" i="18"/>
  <c r="AN288" i="18"/>
  <c r="AM288" i="18"/>
  <c r="AL288" i="18"/>
  <c r="AK288" i="18"/>
  <c r="AJ288" i="18"/>
  <c r="AI288" i="18"/>
  <c r="AF288" i="18"/>
  <c r="AG288" i="18"/>
  <c r="AH288" i="18"/>
  <c r="C288" i="18"/>
  <c r="B288" i="18"/>
  <c r="A288" i="18"/>
  <c r="E287" i="18"/>
  <c r="AD287" i="18"/>
  <c r="AZ287" i="18"/>
  <c r="AW287" i="18"/>
  <c r="BA287" i="18"/>
  <c r="AX287" i="18"/>
  <c r="BB287" i="18"/>
  <c r="AY287" i="18"/>
  <c r="BF287" i="18"/>
  <c r="BG287" i="18"/>
  <c r="AE287" i="18"/>
  <c r="BI287" i="18"/>
  <c r="BE287" i="18"/>
  <c r="BD287" i="18"/>
  <c r="BC287" i="18"/>
  <c r="AV287" i="18"/>
  <c r="D287" i="18"/>
  <c r="AR287" i="18"/>
  <c r="AQ287" i="18"/>
  <c r="AP287" i="18"/>
  <c r="AO287" i="18"/>
  <c r="AN287" i="18"/>
  <c r="AM287" i="18"/>
  <c r="AL287" i="18"/>
  <c r="AK287" i="18"/>
  <c r="AJ287" i="18"/>
  <c r="AI287" i="18"/>
  <c r="AF287" i="18"/>
  <c r="AG287" i="18"/>
  <c r="AH287" i="18"/>
  <c r="C287" i="18"/>
  <c r="B287" i="18"/>
  <c r="A287" i="18"/>
  <c r="E286" i="18"/>
  <c r="AD286" i="18"/>
  <c r="AZ286" i="18"/>
  <c r="AW286" i="18"/>
  <c r="BA286" i="18"/>
  <c r="AX286" i="18"/>
  <c r="BB286" i="18"/>
  <c r="AY286" i="18"/>
  <c r="BF286" i="18"/>
  <c r="BG286" i="18"/>
  <c r="AE286" i="18"/>
  <c r="BI286" i="18"/>
  <c r="BE286" i="18"/>
  <c r="BD286" i="18"/>
  <c r="BC286" i="18"/>
  <c r="AV286" i="18"/>
  <c r="D286" i="18"/>
  <c r="AR286" i="18"/>
  <c r="AQ286" i="18"/>
  <c r="AP286" i="18"/>
  <c r="AO286" i="18"/>
  <c r="AN286" i="18"/>
  <c r="AM286" i="18"/>
  <c r="AL286" i="18"/>
  <c r="AK286" i="18"/>
  <c r="AJ286" i="18"/>
  <c r="AI286" i="18"/>
  <c r="AF286" i="18"/>
  <c r="AG286" i="18"/>
  <c r="AH286" i="18"/>
  <c r="C286" i="18"/>
  <c r="B286" i="18"/>
  <c r="A286" i="18"/>
  <c r="E285" i="18"/>
  <c r="AD285" i="18"/>
  <c r="AZ285" i="18"/>
  <c r="AW285" i="18"/>
  <c r="BA285" i="18"/>
  <c r="AX285" i="18"/>
  <c r="BB285" i="18"/>
  <c r="AY285" i="18"/>
  <c r="BF285" i="18"/>
  <c r="BG285" i="18"/>
  <c r="AE285" i="18"/>
  <c r="BI285" i="18"/>
  <c r="BE285" i="18"/>
  <c r="BD285" i="18"/>
  <c r="BC285" i="18"/>
  <c r="AV285" i="18"/>
  <c r="D285" i="18"/>
  <c r="AR285" i="18"/>
  <c r="AQ285" i="18"/>
  <c r="AP285" i="18"/>
  <c r="AO285" i="18"/>
  <c r="AN285" i="18"/>
  <c r="AM285" i="18"/>
  <c r="AL285" i="18"/>
  <c r="AK285" i="18"/>
  <c r="AJ285" i="18"/>
  <c r="AI285" i="18"/>
  <c r="AF285" i="18"/>
  <c r="AG285" i="18"/>
  <c r="AH285" i="18"/>
  <c r="C285" i="18"/>
  <c r="B285" i="18"/>
  <c r="A285" i="18"/>
  <c r="E284" i="18"/>
  <c r="BE284" i="18"/>
  <c r="BD284" i="18"/>
  <c r="BC284" i="18"/>
  <c r="AV284" i="18"/>
  <c r="D284" i="18"/>
  <c r="AR284" i="18"/>
  <c r="AQ284" i="18"/>
  <c r="AP284" i="18"/>
  <c r="AO284" i="18"/>
  <c r="AN284" i="18"/>
  <c r="AM284" i="18"/>
  <c r="AL284" i="18"/>
  <c r="AK284" i="18"/>
  <c r="AJ284" i="18"/>
  <c r="AI284" i="18"/>
  <c r="C284" i="18"/>
  <c r="B284" i="18"/>
  <c r="A284" i="18"/>
  <c r="E283" i="18"/>
  <c r="AV283" i="18"/>
  <c r="D283" i="18"/>
  <c r="AR283" i="18"/>
  <c r="AQ283" i="18"/>
  <c r="AP283" i="18"/>
  <c r="AO283" i="18"/>
  <c r="AN283" i="18"/>
  <c r="AM283" i="18"/>
  <c r="AL283" i="18"/>
  <c r="AK283" i="18"/>
  <c r="AJ283" i="18"/>
  <c r="AI283" i="18"/>
  <c r="C283" i="18"/>
  <c r="B283" i="18"/>
  <c r="A283" i="18"/>
  <c r="E282" i="18"/>
  <c r="AV282" i="18"/>
  <c r="D282" i="18"/>
  <c r="AR282" i="18"/>
  <c r="AQ282" i="18"/>
  <c r="AP282" i="18"/>
  <c r="AO282" i="18"/>
  <c r="AN282" i="18"/>
  <c r="AM282" i="18"/>
  <c r="AL282" i="18"/>
  <c r="AK282" i="18"/>
  <c r="AJ282" i="18"/>
  <c r="AI282" i="18"/>
  <c r="C282" i="18"/>
  <c r="B282" i="18"/>
  <c r="A282" i="18"/>
  <c r="E281" i="18"/>
  <c r="AV281" i="18"/>
  <c r="D281" i="18"/>
  <c r="AR281" i="18"/>
  <c r="AQ281" i="18"/>
  <c r="AP281" i="18"/>
  <c r="AO281" i="18"/>
  <c r="AN281" i="18"/>
  <c r="AM281" i="18"/>
  <c r="AL281" i="18"/>
  <c r="AK281" i="18"/>
  <c r="AJ281" i="18"/>
  <c r="AI281" i="18"/>
  <c r="C281" i="18"/>
  <c r="B281" i="18"/>
  <c r="A281" i="18"/>
  <c r="E280" i="18"/>
  <c r="AV280" i="18"/>
  <c r="D280" i="18"/>
  <c r="AR280" i="18"/>
  <c r="AQ280" i="18"/>
  <c r="AP280" i="18"/>
  <c r="AO280" i="18"/>
  <c r="AN280" i="18"/>
  <c r="AM280" i="18"/>
  <c r="AL280" i="18"/>
  <c r="AK280" i="18"/>
  <c r="AJ280" i="18"/>
  <c r="AI280" i="18"/>
  <c r="C280" i="18"/>
  <c r="B280" i="18"/>
  <c r="A280" i="18"/>
  <c r="E279" i="18"/>
  <c r="BE279" i="18"/>
  <c r="BD279" i="18"/>
  <c r="BC279" i="18"/>
  <c r="AV279" i="18"/>
  <c r="D279" i="18"/>
  <c r="AR279" i="18"/>
  <c r="AQ279" i="18"/>
  <c r="AP279" i="18"/>
  <c r="AO279" i="18"/>
  <c r="AN279" i="18"/>
  <c r="AM279" i="18"/>
  <c r="AL279" i="18"/>
  <c r="AK279" i="18"/>
  <c r="AJ279" i="18"/>
  <c r="AI279" i="18"/>
  <c r="C279" i="18"/>
  <c r="B279" i="18"/>
  <c r="A279" i="18"/>
  <c r="BE278" i="18"/>
  <c r="BD278" i="18"/>
  <c r="BC278" i="18"/>
  <c r="AV278" i="18"/>
  <c r="D278" i="18"/>
  <c r="AR278" i="18"/>
  <c r="AQ278" i="18"/>
  <c r="AP278" i="18"/>
  <c r="AO278" i="18"/>
  <c r="AN278" i="18"/>
  <c r="AM278" i="18"/>
  <c r="AL278" i="18"/>
  <c r="AK278" i="18"/>
  <c r="AJ278" i="18"/>
  <c r="AI278" i="18"/>
  <c r="C278" i="18"/>
  <c r="B278" i="18"/>
  <c r="A278" i="18"/>
  <c r="AR277" i="18"/>
  <c r="AQ277" i="18"/>
  <c r="AP277" i="18"/>
  <c r="AO277" i="18"/>
  <c r="AN277" i="18"/>
  <c r="AM277" i="18"/>
  <c r="AL277" i="18"/>
  <c r="AK277" i="18"/>
  <c r="AJ277" i="18"/>
  <c r="AI277" i="18"/>
  <c r="AH277" i="18"/>
  <c r="AG277" i="18"/>
  <c r="AF277" i="18"/>
  <c r="AE277" i="18"/>
  <c r="I277" i="18"/>
  <c r="J277" i="18"/>
  <c r="K277" i="18"/>
  <c r="L277" i="18"/>
  <c r="M277" i="18"/>
  <c r="N277" i="18"/>
  <c r="O277" i="18"/>
  <c r="P277" i="18"/>
  <c r="Q277" i="18"/>
  <c r="R277" i="18"/>
  <c r="S277" i="18"/>
  <c r="T277" i="18"/>
  <c r="U277" i="18"/>
  <c r="V277" i="18"/>
  <c r="W277" i="18"/>
  <c r="X277" i="18"/>
  <c r="Y277" i="18"/>
  <c r="Z277" i="18"/>
  <c r="AA277" i="18"/>
  <c r="AB277" i="18"/>
  <c r="AC277" i="18"/>
  <c r="D277" i="18"/>
  <c r="C277" i="18"/>
  <c r="B277" i="18"/>
  <c r="A277" i="18"/>
  <c r="AD276" i="18"/>
  <c r="A276" i="18"/>
  <c r="A275" i="18"/>
  <c r="M321" i="1"/>
  <c r="L321" i="1"/>
  <c r="M318" i="1"/>
  <c r="M319" i="1"/>
  <c r="L22" i="26"/>
  <c r="L24" i="26"/>
  <c r="L7" i="1"/>
  <c r="N6" i="26"/>
  <c r="L6" i="26"/>
  <c r="M6" i="26"/>
  <c r="O6" i="26"/>
  <c r="L20" i="26"/>
  <c r="M20" i="26"/>
  <c r="G311" i="1"/>
  <c r="F311" i="1"/>
  <c r="G310" i="1"/>
  <c r="E310" i="1"/>
  <c r="M287" i="1"/>
  <c r="L287" i="1"/>
  <c r="M284" i="1"/>
  <c r="M285" i="1"/>
  <c r="G277" i="1"/>
  <c r="F277" i="1"/>
  <c r="G276" i="1"/>
  <c r="E276" i="1"/>
  <c r="L25" i="26"/>
  <c r="E62" i="26"/>
  <c r="C63" i="26"/>
  <c r="E63" i="26"/>
  <c r="C64" i="26"/>
  <c r="E64" i="26"/>
  <c r="C65" i="26"/>
  <c r="E65" i="26"/>
  <c r="C66" i="26"/>
  <c r="E66" i="26"/>
  <c r="C67" i="26"/>
  <c r="E67" i="26"/>
  <c r="C68" i="26"/>
  <c r="N7" i="26"/>
  <c r="M12" i="1"/>
  <c r="N6" i="1"/>
  <c r="M7" i="26"/>
  <c r="L7" i="26"/>
  <c r="O7" i="26"/>
  <c r="N5" i="26"/>
  <c r="L5" i="26"/>
  <c r="M5" i="26"/>
  <c r="O5" i="26"/>
  <c r="L23" i="26"/>
  <c r="AT187" i="18"/>
  <c r="AT188" i="18"/>
  <c r="AT189" i="18"/>
  <c r="AT190" i="18"/>
  <c r="AT191" i="18"/>
  <c r="AT192" i="18"/>
  <c r="AT193" i="18"/>
  <c r="AT194" i="18"/>
  <c r="AT195" i="18"/>
  <c r="AT196" i="18"/>
  <c r="AT197" i="18"/>
  <c r="AT198" i="18"/>
  <c r="AT199" i="18"/>
  <c r="AT200" i="18"/>
  <c r="AT201" i="18"/>
  <c r="AT202" i="18"/>
  <c r="AT203" i="18"/>
  <c r="AT204" i="18"/>
  <c r="AT205" i="18"/>
  <c r="AT143" i="18"/>
  <c r="AT144" i="18"/>
  <c r="AT145" i="18"/>
  <c r="AT146" i="18"/>
  <c r="AT147" i="18"/>
  <c r="AT148" i="18"/>
  <c r="AT149" i="18"/>
  <c r="AT150" i="18"/>
  <c r="AT151" i="18"/>
  <c r="AT152" i="18"/>
  <c r="AT153" i="18"/>
  <c r="AT154" i="18"/>
  <c r="AT155" i="18"/>
  <c r="AT156" i="18"/>
  <c r="AT157" i="18"/>
  <c r="AT158" i="18"/>
  <c r="AT159" i="18"/>
  <c r="AT160" i="18"/>
  <c r="AT161" i="18"/>
  <c r="AT162" i="18"/>
  <c r="AT163" i="18"/>
  <c r="AT164" i="18"/>
  <c r="AT165" i="18"/>
  <c r="AT166" i="18"/>
  <c r="AT167" i="18"/>
  <c r="AT168" i="18"/>
  <c r="AT169" i="18"/>
  <c r="AT170" i="18"/>
  <c r="AT171" i="18"/>
  <c r="AT172" i="18"/>
  <c r="AT111" i="18"/>
  <c r="AT112" i="18"/>
  <c r="AT113" i="18"/>
  <c r="AT114" i="18"/>
  <c r="AT115" i="18"/>
  <c r="AT116" i="18"/>
  <c r="AT117" i="18"/>
  <c r="AT118" i="18"/>
  <c r="AT119" i="18"/>
  <c r="AT120" i="18"/>
  <c r="AT121" i="18"/>
  <c r="AT122" i="18"/>
  <c r="AT123" i="18"/>
  <c r="AT124" i="18"/>
  <c r="AT125" i="18"/>
  <c r="AT126" i="18"/>
  <c r="AT127" i="18"/>
  <c r="AT128" i="18"/>
  <c r="AT129" i="18"/>
  <c r="AT130" i="18"/>
  <c r="AT131" i="18"/>
  <c r="AT132" i="18"/>
  <c r="AT133" i="18"/>
  <c r="AT134" i="18"/>
  <c r="AT135" i="18"/>
  <c r="AT83" i="18"/>
  <c r="AT84" i="18"/>
  <c r="AT85" i="18"/>
  <c r="AT86" i="18"/>
  <c r="AT87" i="18"/>
  <c r="AT88" i="18"/>
  <c r="AT89" i="18"/>
  <c r="AT90" i="18"/>
  <c r="AT91" i="18"/>
  <c r="AT92" i="18"/>
  <c r="AT93" i="18"/>
  <c r="AT94" i="18"/>
  <c r="AT95" i="18"/>
  <c r="AT96" i="18"/>
  <c r="AT97" i="18"/>
  <c r="AT98" i="18"/>
  <c r="AT99" i="18"/>
  <c r="AT100" i="18"/>
  <c r="AT101" i="18"/>
  <c r="AT40" i="18"/>
  <c r="AT41" i="18"/>
  <c r="AT42" i="18"/>
  <c r="AT43" i="18"/>
  <c r="AT44" i="18"/>
  <c r="AT45" i="18"/>
  <c r="AT46" i="18"/>
  <c r="AT47" i="18"/>
  <c r="AT48" i="18"/>
  <c r="AT49" i="18"/>
  <c r="AT50" i="18"/>
  <c r="AT51" i="18"/>
  <c r="AT52" i="18"/>
  <c r="AT53" i="18"/>
  <c r="AT54" i="18"/>
  <c r="AT55" i="18"/>
  <c r="AT56" i="18"/>
  <c r="AT57" i="18"/>
  <c r="AT58" i="18"/>
  <c r="AT59" i="18"/>
  <c r="AT60" i="18"/>
  <c r="AT61" i="18"/>
  <c r="AT62" i="18"/>
  <c r="AT63" i="18"/>
  <c r="AT64" i="18"/>
  <c r="AT65" i="18"/>
  <c r="AT66" i="18"/>
  <c r="AT67" i="18"/>
  <c r="L115" i="1"/>
  <c r="F105" i="1"/>
  <c r="L81" i="1"/>
  <c r="F71" i="1"/>
  <c r="L47" i="1"/>
  <c r="F37" i="1"/>
  <c r="A1" i="22"/>
  <c r="P1" i="22"/>
  <c r="A2" i="22"/>
  <c r="P2" i="22"/>
  <c r="A3" i="22"/>
  <c r="B3" i="22"/>
  <c r="C3" i="22"/>
  <c r="D3" i="22"/>
  <c r="E3" i="22"/>
  <c r="F3" i="22"/>
  <c r="G3" i="22"/>
  <c r="H3" i="22"/>
  <c r="I3" i="22"/>
  <c r="J3" i="22"/>
  <c r="K3" i="22"/>
  <c r="L3" i="22"/>
  <c r="M3" i="22"/>
  <c r="N3" i="22"/>
  <c r="O3" i="22"/>
  <c r="A4" i="22"/>
  <c r="B4" i="22"/>
  <c r="C4" i="22"/>
  <c r="D4" i="22"/>
  <c r="E4" i="22"/>
  <c r="AC4" i="20"/>
  <c r="E4" i="18"/>
  <c r="F4" i="22"/>
  <c r="G4" i="22"/>
  <c r="H4" i="22"/>
  <c r="AU4" i="18"/>
  <c r="AC5" i="20"/>
  <c r="E5" i="18"/>
  <c r="AB6" i="20"/>
  <c r="AC6" i="20"/>
  <c r="E6" i="18"/>
  <c r="AW6" i="18"/>
  <c r="AX6" i="18"/>
  <c r="AY6" i="18"/>
  <c r="AB7" i="20"/>
  <c r="AC7" i="20"/>
  <c r="E7" i="18"/>
  <c r="AW7" i="18"/>
  <c r="AX7" i="18"/>
  <c r="AY7" i="18"/>
  <c r="AB8" i="20"/>
  <c r="AC8" i="20"/>
  <c r="E8" i="18"/>
  <c r="AW8" i="18"/>
  <c r="AX8" i="18"/>
  <c r="AY8" i="18"/>
  <c r="AB9" i="20"/>
  <c r="AC9" i="20"/>
  <c r="E9" i="18"/>
  <c r="AW9" i="18"/>
  <c r="AX9" i="18"/>
  <c r="AY9" i="18"/>
  <c r="AB10" i="20"/>
  <c r="AC10" i="20"/>
  <c r="E10" i="18"/>
  <c r="AW10" i="18"/>
  <c r="AX10" i="18"/>
  <c r="AY10" i="18"/>
  <c r="AB11" i="20"/>
  <c r="AC11" i="20"/>
  <c r="E11" i="18"/>
  <c r="F11" i="22"/>
  <c r="AW11" i="18"/>
  <c r="AX11" i="18"/>
  <c r="AY11" i="18"/>
  <c r="AB12" i="20"/>
  <c r="AC12" i="20"/>
  <c r="E12" i="18"/>
  <c r="AW12" i="18"/>
  <c r="AX12" i="18"/>
  <c r="AY12" i="18"/>
  <c r="AB13" i="20"/>
  <c r="AC13" i="20"/>
  <c r="E13" i="18"/>
  <c r="AW13" i="18"/>
  <c r="AX13" i="18"/>
  <c r="AY13" i="18"/>
  <c r="AB14" i="20"/>
  <c r="AC14" i="20"/>
  <c r="E14" i="18"/>
  <c r="AW14" i="18"/>
  <c r="AX14" i="18"/>
  <c r="AY14" i="18"/>
  <c r="AB15" i="20"/>
  <c r="AC15" i="20"/>
  <c r="E15" i="18"/>
  <c r="AW15" i="18"/>
  <c r="AX15" i="18"/>
  <c r="AY15" i="18"/>
  <c r="AB16" i="20"/>
  <c r="AC16" i="20"/>
  <c r="E16" i="18"/>
  <c r="AW16" i="18"/>
  <c r="AX16" i="18"/>
  <c r="AY16" i="18"/>
  <c r="AB17" i="20"/>
  <c r="AC17" i="20"/>
  <c r="E17" i="18"/>
  <c r="AW17" i="18"/>
  <c r="AX17" i="18"/>
  <c r="AY17" i="18"/>
  <c r="AB18" i="20"/>
  <c r="AC18" i="20"/>
  <c r="E18" i="18"/>
  <c r="AW18" i="18"/>
  <c r="AX18" i="18"/>
  <c r="AY18" i="18"/>
  <c r="AB19" i="20"/>
  <c r="AC19" i="20"/>
  <c r="E19" i="18"/>
  <c r="AW19" i="18"/>
  <c r="AX19" i="18"/>
  <c r="AY19" i="18"/>
  <c r="AB20" i="20"/>
  <c r="AC20" i="20"/>
  <c r="E20" i="18"/>
  <c r="F20" i="22"/>
  <c r="AW20" i="18"/>
  <c r="AX20" i="18"/>
  <c r="AY20" i="18"/>
  <c r="AB21" i="20"/>
  <c r="AC21" i="20"/>
  <c r="E21" i="18"/>
  <c r="AW21" i="18"/>
  <c r="AX21" i="18"/>
  <c r="AY21" i="18"/>
  <c r="AB22" i="20"/>
  <c r="AC22" i="20"/>
  <c r="E22" i="18"/>
  <c r="AW22" i="18"/>
  <c r="AX22" i="18"/>
  <c r="AY22" i="18"/>
  <c r="AB23" i="20"/>
  <c r="AC23" i="20"/>
  <c r="E23" i="18"/>
  <c r="AW23" i="18"/>
  <c r="AX23" i="18"/>
  <c r="AY23" i="18"/>
  <c r="AB24" i="20"/>
  <c r="AC24" i="20"/>
  <c r="E24" i="18"/>
  <c r="AW24" i="18"/>
  <c r="AX24" i="18"/>
  <c r="AY24" i="18"/>
  <c r="AB25" i="20"/>
  <c r="AC25" i="20"/>
  <c r="E25" i="18"/>
  <c r="AW25" i="18"/>
  <c r="AX25" i="18"/>
  <c r="AY25" i="18"/>
  <c r="AB26" i="20"/>
  <c r="AC26" i="20"/>
  <c r="E26" i="18"/>
  <c r="AW26" i="18"/>
  <c r="AX26" i="18"/>
  <c r="AY26" i="18"/>
  <c r="AB27" i="20"/>
  <c r="AC27" i="20"/>
  <c r="E27" i="18"/>
  <c r="F27" i="22"/>
  <c r="AW27" i="18"/>
  <c r="AX27" i="18"/>
  <c r="AY27" i="18"/>
  <c r="AB28" i="20"/>
  <c r="AC28" i="20"/>
  <c r="E28" i="18"/>
  <c r="AW28" i="18"/>
  <c r="AX28" i="18"/>
  <c r="AY28" i="18"/>
  <c r="AB29" i="20"/>
  <c r="AC29" i="20"/>
  <c r="E29" i="18"/>
  <c r="AW29" i="18"/>
  <c r="AX29" i="18"/>
  <c r="AY29" i="18"/>
  <c r="AB30" i="20"/>
  <c r="AC30" i="20"/>
  <c r="E30" i="18"/>
  <c r="AW30" i="18"/>
  <c r="AX30" i="18"/>
  <c r="AY30" i="18"/>
  <c r="AB31" i="20"/>
  <c r="AC31" i="20"/>
  <c r="E31" i="18"/>
  <c r="AW31" i="18"/>
  <c r="AX31" i="18"/>
  <c r="AY31" i="18"/>
  <c r="AB32" i="20"/>
  <c r="AC32" i="20"/>
  <c r="E32" i="18"/>
  <c r="AW32" i="18"/>
  <c r="AX32" i="18"/>
  <c r="AY32" i="18"/>
  <c r="AB33" i="20"/>
  <c r="AC33" i="20"/>
  <c r="E33" i="18"/>
  <c r="AW33" i="18"/>
  <c r="AX33" i="18"/>
  <c r="AY33" i="18"/>
  <c r="D4" i="18"/>
  <c r="AN4" i="18"/>
  <c r="D5" i="18"/>
  <c r="AN5" i="18"/>
  <c r="D6" i="18"/>
  <c r="AN6" i="18"/>
  <c r="D7" i="18"/>
  <c r="AN7" i="18"/>
  <c r="D8" i="18"/>
  <c r="AN8" i="18"/>
  <c r="AI4" i="18"/>
  <c r="K4" i="22"/>
  <c r="AO4" i="18"/>
  <c r="AJ4" i="18"/>
  <c r="L4" i="22"/>
  <c r="AP4" i="18"/>
  <c r="AK4" i="18"/>
  <c r="M4" i="22"/>
  <c r="AQ4" i="18"/>
  <c r="AL4" i="18"/>
  <c r="N4" i="22"/>
  <c r="P4" i="22"/>
  <c r="A5" i="22"/>
  <c r="B5" i="22"/>
  <c r="C5" i="22"/>
  <c r="D5" i="22"/>
  <c r="E5" i="22"/>
  <c r="G5" i="22"/>
  <c r="H5" i="22"/>
  <c r="AI5" i="18"/>
  <c r="K5" i="22"/>
  <c r="AO5" i="18"/>
  <c r="AJ5" i="18"/>
  <c r="L5" i="22"/>
  <c r="P5" i="22"/>
  <c r="A6" i="22"/>
  <c r="B6" i="22"/>
  <c r="C6" i="22"/>
  <c r="D6" i="22"/>
  <c r="E6" i="22"/>
  <c r="G6" i="22"/>
  <c r="H6" i="22"/>
  <c r="AI6" i="18"/>
  <c r="K6" i="22"/>
  <c r="P6" i="22"/>
  <c r="A7" i="22"/>
  <c r="B7" i="22"/>
  <c r="C7" i="22"/>
  <c r="D7" i="22"/>
  <c r="E7" i="22"/>
  <c r="G7" i="22"/>
  <c r="H7" i="22"/>
  <c r="AQ7" i="18"/>
  <c r="AO7" i="18"/>
  <c r="AJ7" i="18"/>
  <c r="L7" i="22"/>
  <c r="AL7" i="18"/>
  <c r="N7" i="22"/>
  <c r="P7" i="22"/>
  <c r="A8" i="22"/>
  <c r="B8" i="22"/>
  <c r="C8" i="22"/>
  <c r="D8" i="22"/>
  <c r="E8" i="22"/>
  <c r="G8" i="22"/>
  <c r="H8" i="22"/>
  <c r="AI8" i="18"/>
  <c r="K8" i="22"/>
  <c r="P8" i="22"/>
  <c r="A9" i="22"/>
  <c r="B9" i="22"/>
  <c r="C9" i="22"/>
  <c r="D9" i="22"/>
  <c r="E9" i="22"/>
  <c r="G9" i="22"/>
  <c r="H9" i="22"/>
  <c r="D9" i="18"/>
  <c r="P9" i="22"/>
  <c r="A10" i="22"/>
  <c r="B10" i="22"/>
  <c r="C10" i="22"/>
  <c r="D10" i="22"/>
  <c r="E10" i="22"/>
  <c r="F10" i="22"/>
  <c r="G10" i="22"/>
  <c r="H10" i="22"/>
  <c r="D10" i="18"/>
  <c r="AR10" i="18"/>
  <c r="AM10" i="18"/>
  <c r="O10" i="22"/>
  <c r="AN10" i="18"/>
  <c r="AI10" i="18"/>
  <c r="K10" i="22"/>
  <c r="AO10" i="18"/>
  <c r="AJ10" i="18"/>
  <c r="L10" i="22"/>
  <c r="P10" i="22"/>
  <c r="A11" i="22"/>
  <c r="B11" i="22"/>
  <c r="C11" i="22"/>
  <c r="D11" i="22"/>
  <c r="E11" i="22"/>
  <c r="G11" i="22"/>
  <c r="H11" i="22"/>
  <c r="D11" i="18"/>
  <c r="AN11" i="18"/>
  <c r="AI11" i="18"/>
  <c r="K11" i="22"/>
  <c r="P11" i="22"/>
  <c r="A12" i="22"/>
  <c r="B12" i="22"/>
  <c r="C12" i="22"/>
  <c r="D12" i="22"/>
  <c r="E12" i="22"/>
  <c r="F12" i="22"/>
  <c r="G12" i="22"/>
  <c r="H12" i="22"/>
  <c r="D12" i="18"/>
  <c r="AN12" i="18"/>
  <c r="AI12" i="18"/>
  <c r="K12" i="22"/>
  <c r="AO12" i="18"/>
  <c r="AJ12" i="18"/>
  <c r="L12" i="22"/>
  <c r="AR12" i="18"/>
  <c r="AM12" i="18"/>
  <c r="O12" i="22"/>
  <c r="P12" i="22"/>
  <c r="A13" i="22"/>
  <c r="B13" i="22"/>
  <c r="C13" i="22"/>
  <c r="D13" i="22"/>
  <c r="E13" i="22"/>
  <c r="F13" i="22"/>
  <c r="G13" i="22"/>
  <c r="H13" i="22"/>
  <c r="D13" i="18"/>
  <c r="AN13" i="18"/>
  <c r="AI13" i="18"/>
  <c r="K13" i="22"/>
  <c r="P13" i="22"/>
  <c r="A14" i="22"/>
  <c r="B14" i="22"/>
  <c r="C14" i="22"/>
  <c r="D14" i="22"/>
  <c r="E14" i="22"/>
  <c r="G14" i="22"/>
  <c r="H14" i="22"/>
  <c r="D14" i="18"/>
  <c r="P14" i="22"/>
  <c r="A15" i="22"/>
  <c r="B15" i="22"/>
  <c r="C15" i="22"/>
  <c r="D15" i="22"/>
  <c r="E15" i="22"/>
  <c r="G15" i="22"/>
  <c r="H15" i="22"/>
  <c r="D15" i="18"/>
  <c r="AN15" i="18"/>
  <c r="AI15" i="18"/>
  <c r="K15" i="22"/>
  <c r="AO15" i="18"/>
  <c r="AJ15" i="18"/>
  <c r="L15" i="22"/>
  <c r="AR15" i="18"/>
  <c r="AM15" i="18"/>
  <c r="O15" i="22"/>
  <c r="P15" i="22"/>
  <c r="A16" i="22"/>
  <c r="B16" i="22"/>
  <c r="C16" i="22"/>
  <c r="D16" i="22"/>
  <c r="E16" i="22"/>
  <c r="G16" i="22"/>
  <c r="H16" i="22"/>
  <c r="D16" i="18"/>
  <c r="AR16" i="18"/>
  <c r="AM16" i="18"/>
  <c r="O16" i="22"/>
  <c r="AN16" i="18"/>
  <c r="AI16" i="18"/>
  <c r="K16" i="22"/>
  <c r="AO16" i="18"/>
  <c r="AJ16" i="18"/>
  <c r="L16" i="22"/>
  <c r="P16" i="22"/>
  <c r="A17" i="22"/>
  <c r="B17" i="22"/>
  <c r="C17" i="22"/>
  <c r="D17" i="22"/>
  <c r="E17" i="22"/>
  <c r="G17" i="22"/>
  <c r="H17" i="22"/>
  <c r="D17" i="18"/>
  <c r="P17" i="22"/>
  <c r="A18" i="22"/>
  <c r="B18" i="22"/>
  <c r="C18" i="22"/>
  <c r="D18" i="22"/>
  <c r="E18" i="22"/>
  <c r="F18" i="22"/>
  <c r="G18" i="22"/>
  <c r="H18" i="22"/>
  <c r="D18" i="18"/>
  <c r="AN18" i="18"/>
  <c r="AI18" i="18"/>
  <c r="K18" i="22"/>
  <c r="AO18" i="18"/>
  <c r="AJ18" i="18"/>
  <c r="L18" i="22"/>
  <c r="AR18" i="18"/>
  <c r="AM18" i="18"/>
  <c r="O18" i="22"/>
  <c r="P18" i="22"/>
  <c r="A19" i="22"/>
  <c r="B19" i="22"/>
  <c r="C19" i="22"/>
  <c r="D19" i="22"/>
  <c r="E19" i="22"/>
  <c r="F19" i="22"/>
  <c r="G19" i="22"/>
  <c r="H19" i="22"/>
  <c r="D19" i="18"/>
  <c r="P19" i="22"/>
  <c r="A20" i="22"/>
  <c r="B20" i="22"/>
  <c r="C20" i="22"/>
  <c r="D20" i="22"/>
  <c r="E20" i="22"/>
  <c r="G20" i="22"/>
  <c r="H20" i="22"/>
  <c r="D20" i="18"/>
  <c r="AR20" i="18"/>
  <c r="AM20" i="18"/>
  <c r="O20" i="22"/>
  <c r="P20" i="22"/>
  <c r="A21" i="22"/>
  <c r="B21" i="22"/>
  <c r="C21" i="22"/>
  <c r="D21" i="22"/>
  <c r="E21" i="22"/>
  <c r="G21" i="22"/>
  <c r="H21" i="22"/>
  <c r="D21" i="18"/>
  <c r="AN21" i="18"/>
  <c r="AI21" i="18"/>
  <c r="K21" i="22"/>
  <c r="AO21" i="18"/>
  <c r="AJ21" i="18"/>
  <c r="L21" i="22"/>
  <c r="AR21" i="18"/>
  <c r="AM21" i="18"/>
  <c r="O21" i="22"/>
  <c r="P21" i="22"/>
  <c r="A22" i="22"/>
  <c r="B22" i="22"/>
  <c r="C22" i="22"/>
  <c r="D22" i="22"/>
  <c r="E22" i="22"/>
  <c r="G22" i="22"/>
  <c r="H22" i="22"/>
  <c r="D22" i="18"/>
  <c r="AR22" i="18"/>
  <c r="AM22" i="18"/>
  <c r="O22" i="22"/>
  <c r="AN22" i="18"/>
  <c r="AI22" i="18"/>
  <c r="K22" i="22"/>
  <c r="AO22" i="18"/>
  <c r="AJ22" i="18"/>
  <c r="L22" i="22"/>
  <c r="P22" i="22"/>
  <c r="A23" i="22"/>
  <c r="B23" i="22"/>
  <c r="C23" i="22"/>
  <c r="D23" i="22"/>
  <c r="E23" i="22"/>
  <c r="F23" i="22"/>
  <c r="G23" i="22"/>
  <c r="H23" i="22"/>
  <c r="D23" i="18"/>
  <c r="P23" i="22"/>
  <c r="A24" i="22"/>
  <c r="B24" i="22"/>
  <c r="C24" i="22"/>
  <c r="D24" i="22"/>
  <c r="E24" i="22"/>
  <c r="G24" i="22"/>
  <c r="H24" i="22"/>
  <c r="D24" i="18"/>
  <c r="AN24" i="18"/>
  <c r="AI24" i="18"/>
  <c r="K24" i="22"/>
  <c r="AO24" i="18"/>
  <c r="AJ24" i="18"/>
  <c r="L24" i="22"/>
  <c r="AR24" i="18"/>
  <c r="AM24" i="18"/>
  <c r="O24" i="22"/>
  <c r="P24" i="22"/>
  <c r="A25" i="22"/>
  <c r="B25" i="22"/>
  <c r="C25" i="22"/>
  <c r="D25" i="22"/>
  <c r="E25" i="22"/>
  <c r="G25" i="22"/>
  <c r="H25" i="22"/>
  <c r="D25" i="18"/>
  <c r="AR25" i="18"/>
  <c r="AM25" i="18"/>
  <c r="O25" i="22"/>
  <c r="AN25" i="18"/>
  <c r="AI25" i="18"/>
  <c r="K25" i="22"/>
  <c r="AO25" i="18"/>
  <c r="AJ25" i="18"/>
  <c r="L25" i="22"/>
  <c r="P25" i="22"/>
  <c r="A26" i="22"/>
  <c r="B26" i="22"/>
  <c r="C26" i="22"/>
  <c r="D26" i="22"/>
  <c r="E26" i="22"/>
  <c r="G26" i="22"/>
  <c r="H26" i="22"/>
  <c r="D26" i="18"/>
  <c r="AN26" i="18"/>
  <c r="AI26" i="18"/>
  <c r="K26" i="22"/>
  <c r="P26" i="22"/>
  <c r="A27" i="22"/>
  <c r="B27" i="22"/>
  <c r="C27" i="22"/>
  <c r="D27" i="22"/>
  <c r="E27" i="22"/>
  <c r="G27" i="22"/>
  <c r="H27" i="22"/>
  <c r="D27" i="18"/>
  <c r="AR27" i="18"/>
  <c r="AM27" i="18"/>
  <c r="O27" i="22"/>
  <c r="P27" i="22"/>
  <c r="A28" i="22"/>
  <c r="B28" i="22"/>
  <c r="C28" i="22"/>
  <c r="D28" i="22"/>
  <c r="E28" i="22"/>
  <c r="G28" i="22"/>
  <c r="H28" i="22"/>
  <c r="D28" i="18"/>
  <c r="AN28" i="18"/>
  <c r="AI28" i="18"/>
  <c r="K28" i="22"/>
  <c r="AO28" i="18"/>
  <c r="AJ28" i="18"/>
  <c r="L28" i="22"/>
  <c r="AR28" i="18"/>
  <c r="AM28" i="18"/>
  <c r="O28" i="22"/>
  <c r="P28" i="22"/>
  <c r="A29" i="22"/>
  <c r="B29" i="22"/>
  <c r="C29" i="22"/>
  <c r="D29" i="22"/>
  <c r="E29" i="22"/>
  <c r="G29" i="22"/>
  <c r="H29" i="22"/>
  <c r="D29" i="18"/>
  <c r="AR29" i="18"/>
  <c r="AM29" i="18"/>
  <c r="O29" i="22"/>
  <c r="AN29" i="18"/>
  <c r="AI29" i="18"/>
  <c r="K29" i="22"/>
  <c r="AO29" i="18"/>
  <c r="AJ29" i="18"/>
  <c r="L29" i="22"/>
  <c r="P29" i="22"/>
  <c r="A30" i="22"/>
  <c r="B30" i="22"/>
  <c r="C30" i="22"/>
  <c r="D30" i="22"/>
  <c r="E30" i="22"/>
  <c r="F30" i="22"/>
  <c r="G30" i="22"/>
  <c r="H30" i="22"/>
  <c r="D30" i="18"/>
  <c r="AO30" i="18"/>
  <c r="AJ30" i="18"/>
  <c r="L30" i="22"/>
  <c r="AQ30" i="18"/>
  <c r="AL30" i="18"/>
  <c r="N30" i="22"/>
  <c r="P30" i="22"/>
  <c r="A31" i="22"/>
  <c r="B31" i="22"/>
  <c r="C31" i="22"/>
  <c r="D31" i="22"/>
  <c r="E31" i="22"/>
  <c r="G31" i="22"/>
  <c r="H31" i="22"/>
  <c r="D31" i="18"/>
  <c r="P31" i="22"/>
  <c r="A32" i="22"/>
  <c r="B32" i="22"/>
  <c r="C32" i="22"/>
  <c r="D32" i="22"/>
  <c r="E32" i="22"/>
  <c r="F32" i="22"/>
  <c r="G32" i="22"/>
  <c r="H32" i="22"/>
  <c r="D32" i="18"/>
  <c r="AO32" i="18"/>
  <c r="AJ32" i="18"/>
  <c r="L32" i="22"/>
  <c r="AP32" i="18"/>
  <c r="AK32" i="18"/>
  <c r="M32" i="22"/>
  <c r="P32" i="22"/>
  <c r="A33" i="22"/>
  <c r="B33" i="22"/>
  <c r="C33" i="22"/>
  <c r="D33" i="22"/>
  <c r="E33" i="22"/>
  <c r="F33" i="22"/>
  <c r="G33" i="22"/>
  <c r="H33" i="22"/>
  <c r="D33" i="18"/>
  <c r="P33" i="22"/>
  <c r="A34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A35" i="1"/>
  <c r="A35" i="22"/>
  <c r="F35" i="22"/>
  <c r="G35" i="22"/>
  <c r="H35" i="22"/>
  <c r="I35" i="22"/>
  <c r="J35" i="22"/>
  <c r="K35" i="22"/>
  <c r="L35" i="22"/>
  <c r="M35" i="22"/>
  <c r="N35" i="22"/>
  <c r="O35" i="22"/>
  <c r="P35" i="22"/>
  <c r="A36" i="22"/>
  <c r="F36" i="22"/>
  <c r="G36" i="22"/>
  <c r="H36" i="22"/>
  <c r="I36" i="22"/>
  <c r="J36" i="22"/>
  <c r="K36" i="22"/>
  <c r="L36" i="22"/>
  <c r="M36" i="22"/>
  <c r="N36" i="22"/>
  <c r="O36" i="22"/>
  <c r="P36" i="22"/>
  <c r="A37" i="22"/>
  <c r="B37" i="22"/>
  <c r="C37" i="22"/>
  <c r="D37" i="22"/>
  <c r="E37" i="22"/>
  <c r="F37" i="22"/>
  <c r="G37" i="22"/>
  <c r="H37" i="22"/>
  <c r="AG37" i="18"/>
  <c r="I37" i="22"/>
  <c r="AH37" i="18"/>
  <c r="J37" i="22"/>
  <c r="AI37" i="18"/>
  <c r="K37" i="22"/>
  <c r="AJ37" i="18"/>
  <c r="L37" i="22"/>
  <c r="AK37" i="18"/>
  <c r="M37" i="22"/>
  <c r="AL37" i="18"/>
  <c r="N37" i="22"/>
  <c r="AM37" i="18"/>
  <c r="O37" i="22"/>
  <c r="P37" i="22"/>
  <c r="A38" i="22"/>
  <c r="B38" i="22"/>
  <c r="C38" i="22"/>
  <c r="D38" i="22"/>
  <c r="E38" i="22"/>
  <c r="AB38" i="20"/>
  <c r="AC38" i="20"/>
  <c r="E38" i="18"/>
  <c r="F38" i="22"/>
  <c r="G38" i="22"/>
  <c r="H38" i="22"/>
  <c r="AZ38" i="18"/>
  <c r="AW38" i="18"/>
  <c r="BA38" i="18"/>
  <c r="AX38" i="18"/>
  <c r="BB38" i="18"/>
  <c r="AY38" i="18"/>
  <c r="AB39" i="20"/>
  <c r="AC39" i="20"/>
  <c r="E39" i="18"/>
  <c r="F39" i="22"/>
  <c r="AZ39" i="18"/>
  <c r="AW39" i="18"/>
  <c r="BA39" i="18"/>
  <c r="AX39" i="18"/>
  <c r="BB39" i="18"/>
  <c r="AY39" i="18"/>
  <c r="AB40" i="20"/>
  <c r="AC40" i="20"/>
  <c r="E40" i="18"/>
  <c r="AD40" i="18"/>
  <c r="AZ40" i="18"/>
  <c r="AW40" i="18"/>
  <c r="BA40" i="18"/>
  <c r="AX40" i="18"/>
  <c r="BB40" i="18"/>
  <c r="AY40" i="18"/>
  <c r="AB41" i="20"/>
  <c r="AC41" i="20"/>
  <c r="E41" i="18"/>
  <c r="AD41" i="18"/>
  <c r="AZ41" i="18"/>
  <c r="AW41" i="18"/>
  <c r="BA41" i="18"/>
  <c r="AX41" i="18"/>
  <c r="BB41" i="18"/>
  <c r="AY41" i="18"/>
  <c r="AB42" i="20"/>
  <c r="AC42" i="20"/>
  <c r="E42" i="18"/>
  <c r="AD42" i="18"/>
  <c r="AZ42" i="18"/>
  <c r="AW42" i="18"/>
  <c r="BA42" i="18"/>
  <c r="AX42" i="18"/>
  <c r="BB42" i="18"/>
  <c r="AY42" i="18"/>
  <c r="AB43" i="20"/>
  <c r="AC43" i="20"/>
  <c r="E43" i="18"/>
  <c r="AD43" i="18"/>
  <c r="AZ43" i="18"/>
  <c r="AW43" i="18"/>
  <c r="BA43" i="18"/>
  <c r="AX43" i="18"/>
  <c r="BB43" i="18"/>
  <c r="AY43" i="18"/>
  <c r="AB44" i="20"/>
  <c r="AC44" i="20"/>
  <c r="E44" i="18"/>
  <c r="AD44" i="18"/>
  <c r="AZ44" i="18"/>
  <c r="AW44" i="18"/>
  <c r="BA44" i="18"/>
  <c r="AX44" i="18"/>
  <c r="BB44" i="18"/>
  <c r="AY44" i="18"/>
  <c r="AB45" i="20"/>
  <c r="AC45" i="20"/>
  <c r="E45" i="18"/>
  <c r="AD45" i="18"/>
  <c r="AZ45" i="18"/>
  <c r="AW45" i="18"/>
  <c r="BA45" i="18"/>
  <c r="AX45" i="18"/>
  <c r="BB45" i="18"/>
  <c r="AY45" i="18"/>
  <c r="AB46" i="20"/>
  <c r="AC46" i="20"/>
  <c r="E46" i="18"/>
  <c r="AD46" i="18"/>
  <c r="AZ46" i="18"/>
  <c r="AW46" i="18"/>
  <c r="BA46" i="18"/>
  <c r="AX46" i="18"/>
  <c r="BB46" i="18"/>
  <c r="AY46" i="18"/>
  <c r="AB47" i="20"/>
  <c r="AC47" i="20"/>
  <c r="E47" i="18"/>
  <c r="AD47" i="18"/>
  <c r="AZ47" i="18"/>
  <c r="AW47" i="18"/>
  <c r="BA47" i="18"/>
  <c r="AX47" i="18"/>
  <c r="BB47" i="18"/>
  <c r="AY47" i="18"/>
  <c r="AB48" i="20"/>
  <c r="AC48" i="20"/>
  <c r="E48" i="18"/>
  <c r="AD48" i="18"/>
  <c r="AZ48" i="18"/>
  <c r="AW48" i="18"/>
  <c r="BA48" i="18"/>
  <c r="AX48" i="18"/>
  <c r="BB48" i="18"/>
  <c r="AY48" i="18"/>
  <c r="AB49" i="20"/>
  <c r="AC49" i="20"/>
  <c r="E49" i="18"/>
  <c r="AD49" i="18"/>
  <c r="AZ49" i="18"/>
  <c r="AW49" i="18"/>
  <c r="BA49" i="18"/>
  <c r="AX49" i="18"/>
  <c r="BB49" i="18"/>
  <c r="AY49" i="18"/>
  <c r="AB50" i="20"/>
  <c r="AC50" i="20"/>
  <c r="E50" i="18"/>
  <c r="AD50" i="18"/>
  <c r="AZ50" i="18"/>
  <c r="AW50" i="18"/>
  <c r="BA50" i="18"/>
  <c r="AX50" i="18"/>
  <c r="BB50" i="18"/>
  <c r="AY50" i="18"/>
  <c r="AB51" i="20"/>
  <c r="AC51" i="20"/>
  <c r="E51" i="18"/>
  <c r="AD51" i="18"/>
  <c r="AZ51" i="18"/>
  <c r="AW51" i="18"/>
  <c r="BA51" i="18"/>
  <c r="AX51" i="18"/>
  <c r="BB51" i="18"/>
  <c r="AY51" i="18"/>
  <c r="AB52" i="20"/>
  <c r="AC52" i="20"/>
  <c r="E52" i="18"/>
  <c r="AD52" i="18"/>
  <c r="AZ52" i="18"/>
  <c r="AW52" i="18"/>
  <c r="BA52" i="18"/>
  <c r="AX52" i="18"/>
  <c r="BB52" i="18"/>
  <c r="AY52" i="18"/>
  <c r="AB53" i="20"/>
  <c r="AC53" i="20"/>
  <c r="E53" i="18"/>
  <c r="F53" i="22"/>
  <c r="AD53" i="18"/>
  <c r="AZ53" i="18"/>
  <c r="AW53" i="18"/>
  <c r="BA53" i="18"/>
  <c r="AX53" i="18"/>
  <c r="BB53" i="18"/>
  <c r="AY53" i="18"/>
  <c r="AB54" i="20"/>
  <c r="AC54" i="20"/>
  <c r="E54" i="18"/>
  <c r="AD54" i="18"/>
  <c r="AZ54" i="18"/>
  <c r="AW54" i="18"/>
  <c r="BA54" i="18"/>
  <c r="AX54" i="18"/>
  <c r="BB54" i="18"/>
  <c r="AY54" i="18"/>
  <c r="AB55" i="20"/>
  <c r="AC55" i="20"/>
  <c r="E55" i="18"/>
  <c r="AD55" i="18"/>
  <c r="AZ55" i="18"/>
  <c r="AW55" i="18"/>
  <c r="BA55" i="18"/>
  <c r="AX55" i="18"/>
  <c r="BB55" i="18"/>
  <c r="AY55" i="18"/>
  <c r="AB56" i="20"/>
  <c r="AC56" i="20"/>
  <c r="E56" i="18"/>
  <c r="AD56" i="18"/>
  <c r="AZ56" i="18"/>
  <c r="AW56" i="18"/>
  <c r="BA56" i="18"/>
  <c r="AX56" i="18"/>
  <c r="BB56" i="18"/>
  <c r="AY56" i="18"/>
  <c r="AB57" i="20"/>
  <c r="AC57" i="20"/>
  <c r="E57" i="18"/>
  <c r="AD57" i="18"/>
  <c r="AZ57" i="18"/>
  <c r="AW57" i="18"/>
  <c r="BA57" i="18"/>
  <c r="AX57" i="18"/>
  <c r="BB57" i="18"/>
  <c r="AY57" i="18"/>
  <c r="AB58" i="20"/>
  <c r="AC58" i="20"/>
  <c r="E58" i="18"/>
  <c r="AD58" i="18"/>
  <c r="AZ58" i="18"/>
  <c r="AW58" i="18"/>
  <c r="BA58" i="18"/>
  <c r="AX58" i="18"/>
  <c r="BB58" i="18"/>
  <c r="AY58" i="18"/>
  <c r="AB59" i="20"/>
  <c r="AC59" i="20"/>
  <c r="E59" i="18"/>
  <c r="AD59" i="18"/>
  <c r="AZ59" i="18"/>
  <c r="AW59" i="18"/>
  <c r="BA59" i="18"/>
  <c r="AX59" i="18"/>
  <c r="BB59" i="18"/>
  <c r="AY59" i="18"/>
  <c r="AB60" i="20"/>
  <c r="AC60" i="20"/>
  <c r="E60" i="18"/>
  <c r="AD60" i="18"/>
  <c r="AZ60" i="18"/>
  <c r="AW60" i="18"/>
  <c r="BA60" i="18"/>
  <c r="AX60" i="18"/>
  <c r="BB60" i="18"/>
  <c r="AY60" i="18"/>
  <c r="AB61" i="20"/>
  <c r="AC61" i="20"/>
  <c r="E61" i="18"/>
  <c r="AD61" i="18"/>
  <c r="AZ61" i="18"/>
  <c r="AW61" i="18"/>
  <c r="BA61" i="18"/>
  <c r="AX61" i="18"/>
  <c r="BB61" i="18"/>
  <c r="AY61" i="18"/>
  <c r="AB62" i="20"/>
  <c r="AC62" i="20"/>
  <c r="E62" i="18"/>
  <c r="AD62" i="18"/>
  <c r="AZ62" i="18"/>
  <c r="AW62" i="18"/>
  <c r="BA62" i="18"/>
  <c r="AX62" i="18"/>
  <c r="BB62" i="18"/>
  <c r="AY62" i="18"/>
  <c r="AB63" i="20"/>
  <c r="AC63" i="20"/>
  <c r="E63" i="18"/>
  <c r="AD63" i="18"/>
  <c r="AZ63" i="18"/>
  <c r="AW63" i="18"/>
  <c r="BA63" i="18"/>
  <c r="AX63" i="18"/>
  <c r="BB63" i="18"/>
  <c r="AY63" i="18"/>
  <c r="AB64" i="20"/>
  <c r="AC64" i="20"/>
  <c r="E64" i="18"/>
  <c r="AD64" i="18"/>
  <c r="AZ64" i="18"/>
  <c r="AW64" i="18"/>
  <c r="BA64" i="18"/>
  <c r="AX64" i="18"/>
  <c r="BB64" i="18"/>
  <c r="AY64" i="18"/>
  <c r="AB65" i="20"/>
  <c r="AC65" i="20"/>
  <c r="E65" i="18"/>
  <c r="AD65" i="18"/>
  <c r="AZ65" i="18"/>
  <c r="AW65" i="18"/>
  <c r="BA65" i="18"/>
  <c r="AX65" i="18"/>
  <c r="BB65" i="18"/>
  <c r="AY65" i="18"/>
  <c r="AB66" i="20"/>
  <c r="AC66" i="20"/>
  <c r="E66" i="18"/>
  <c r="AD66" i="18"/>
  <c r="AZ66" i="18"/>
  <c r="AW66" i="18"/>
  <c r="BA66" i="18"/>
  <c r="AX66" i="18"/>
  <c r="BB66" i="18"/>
  <c r="AY66" i="18"/>
  <c r="AC67" i="20"/>
  <c r="E67" i="18"/>
  <c r="AD67" i="18"/>
  <c r="AZ67" i="18"/>
  <c r="AW67" i="18"/>
  <c r="BA67" i="18"/>
  <c r="AX67" i="18"/>
  <c r="BB67" i="18"/>
  <c r="AY67" i="18"/>
  <c r="D38" i="18"/>
  <c r="AQ38" i="18"/>
  <c r="AN38" i="18"/>
  <c r="AI38" i="18"/>
  <c r="K38" i="22"/>
  <c r="AO38" i="18"/>
  <c r="AJ38" i="18"/>
  <c r="L38" i="22"/>
  <c r="AP38" i="18"/>
  <c r="AK38" i="18"/>
  <c r="M38" i="22"/>
  <c r="AL38" i="18"/>
  <c r="N38" i="22"/>
  <c r="AR38" i="18"/>
  <c r="AM38" i="18"/>
  <c r="O38" i="22"/>
  <c r="P38" i="22"/>
  <c r="A39" i="22"/>
  <c r="B39" i="22"/>
  <c r="C39" i="22"/>
  <c r="D39" i="22"/>
  <c r="E39" i="22"/>
  <c r="G39" i="22"/>
  <c r="H39" i="22"/>
  <c r="D39" i="18"/>
  <c r="AP39" i="18"/>
  <c r="AK39" i="18"/>
  <c r="M39" i="22"/>
  <c r="AN39" i="18"/>
  <c r="AI39" i="18"/>
  <c r="K39" i="22"/>
  <c r="AQ39" i="18"/>
  <c r="AL39" i="18"/>
  <c r="N39" i="22"/>
  <c r="P39" i="22"/>
  <c r="A40" i="22"/>
  <c r="B40" i="22"/>
  <c r="C40" i="22"/>
  <c r="D40" i="22"/>
  <c r="E40" i="22"/>
  <c r="G40" i="22"/>
  <c r="H40" i="22"/>
  <c r="D40" i="18"/>
  <c r="AN40" i="18"/>
  <c r="AI40" i="18"/>
  <c r="K40" i="22"/>
  <c r="AO40" i="18"/>
  <c r="AJ40" i="18"/>
  <c r="L40" i="22"/>
  <c r="AP40" i="18"/>
  <c r="AK40" i="18"/>
  <c r="M40" i="22"/>
  <c r="AQ40" i="18"/>
  <c r="AL40" i="18"/>
  <c r="N40" i="22"/>
  <c r="AR40" i="18"/>
  <c r="AM40" i="18"/>
  <c r="O40" i="22"/>
  <c r="P40" i="22"/>
  <c r="A41" i="22"/>
  <c r="B41" i="22"/>
  <c r="C41" i="22"/>
  <c r="D41" i="22"/>
  <c r="E41" i="22"/>
  <c r="F41" i="22"/>
  <c r="G41" i="22"/>
  <c r="H41" i="22"/>
  <c r="D41" i="18"/>
  <c r="AN41" i="18"/>
  <c r="AI41" i="18"/>
  <c r="K41" i="22"/>
  <c r="AO41" i="18"/>
  <c r="AJ41" i="18"/>
  <c r="L41" i="22"/>
  <c r="AP41" i="18"/>
  <c r="AK41" i="18"/>
  <c r="M41" i="22"/>
  <c r="AQ41" i="18"/>
  <c r="AL41" i="18"/>
  <c r="N41" i="22"/>
  <c r="AR41" i="18"/>
  <c r="AM41" i="18"/>
  <c r="O41" i="22"/>
  <c r="P41" i="22"/>
  <c r="A42" i="22"/>
  <c r="B42" i="22"/>
  <c r="C42" i="22"/>
  <c r="D42" i="22"/>
  <c r="E42" i="22"/>
  <c r="F42" i="22"/>
  <c r="G42" i="22"/>
  <c r="H42" i="22"/>
  <c r="D42" i="18"/>
  <c r="AN42" i="18"/>
  <c r="AI42" i="18"/>
  <c r="K42" i="22"/>
  <c r="AO42" i="18"/>
  <c r="AJ42" i="18"/>
  <c r="L42" i="22"/>
  <c r="AP42" i="18"/>
  <c r="AK42" i="18"/>
  <c r="M42" i="22"/>
  <c r="AQ42" i="18"/>
  <c r="AL42" i="18"/>
  <c r="N42" i="22"/>
  <c r="AR42" i="18"/>
  <c r="AM42" i="18"/>
  <c r="O42" i="22"/>
  <c r="P42" i="22"/>
  <c r="A43" i="22"/>
  <c r="B43" i="22"/>
  <c r="C43" i="22"/>
  <c r="D43" i="22"/>
  <c r="E43" i="22"/>
  <c r="F43" i="22"/>
  <c r="G43" i="22"/>
  <c r="H43" i="22"/>
  <c r="D43" i="18"/>
  <c r="AN43" i="18"/>
  <c r="AI43" i="18"/>
  <c r="K43" i="22"/>
  <c r="AO43" i="18"/>
  <c r="AJ43" i="18"/>
  <c r="L43" i="22"/>
  <c r="AP43" i="18"/>
  <c r="AK43" i="18"/>
  <c r="M43" i="22"/>
  <c r="AQ43" i="18"/>
  <c r="AL43" i="18"/>
  <c r="N43" i="22"/>
  <c r="AR43" i="18"/>
  <c r="AM43" i="18"/>
  <c r="O43" i="22"/>
  <c r="P43" i="22"/>
  <c r="A44" i="22"/>
  <c r="B44" i="22"/>
  <c r="C44" i="22"/>
  <c r="D44" i="22"/>
  <c r="E44" i="22"/>
  <c r="F44" i="22"/>
  <c r="G44" i="22"/>
  <c r="H44" i="22"/>
  <c r="D44" i="18"/>
  <c r="AN44" i="18"/>
  <c r="AI44" i="18"/>
  <c r="K44" i="22"/>
  <c r="AO44" i="18"/>
  <c r="AJ44" i="18"/>
  <c r="L44" i="22"/>
  <c r="AP44" i="18"/>
  <c r="AK44" i="18"/>
  <c r="M44" i="22"/>
  <c r="AQ44" i="18"/>
  <c r="AL44" i="18"/>
  <c r="N44" i="22"/>
  <c r="AR44" i="18"/>
  <c r="AM44" i="18"/>
  <c r="O44" i="22"/>
  <c r="P44" i="22"/>
  <c r="A45" i="22"/>
  <c r="B45" i="22"/>
  <c r="C45" i="22"/>
  <c r="D45" i="22"/>
  <c r="E45" i="22"/>
  <c r="G45" i="22"/>
  <c r="H45" i="22"/>
  <c r="D45" i="18"/>
  <c r="AN45" i="18"/>
  <c r="AI45" i="18"/>
  <c r="K45" i="22"/>
  <c r="AO45" i="18"/>
  <c r="AJ45" i="18"/>
  <c r="L45" i="22"/>
  <c r="AP45" i="18"/>
  <c r="AK45" i="18"/>
  <c r="M45" i="22"/>
  <c r="AQ45" i="18"/>
  <c r="AL45" i="18"/>
  <c r="N45" i="22"/>
  <c r="AR45" i="18"/>
  <c r="AM45" i="18"/>
  <c r="O45" i="22"/>
  <c r="P45" i="22"/>
  <c r="A46" i="22"/>
  <c r="B46" i="22"/>
  <c r="C46" i="22"/>
  <c r="D46" i="22"/>
  <c r="E46" i="22"/>
  <c r="F46" i="22"/>
  <c r="G46" i="22"/>
  <c r="H46" i="22"/>
  <c r="D46" i="18"/>
  <c r="AN46" i="18"/>
  <c r="AI46" i="18"/>
  <c r="K46" i="22"/>
  <c r="AO46" i="18"/>
  <c r="AJ46" i="18"/>
  <c r="L46" i="22"/>
  <c r="AP46" i="18"/>
  <c r="AK46" i="18"/>
  <c r="M46" i="22"/>
  <c r="AQ46" i="18"/>
  <c r="AL46" i="18"/>
  <c r="N46" i="22"/>
  <c r="AR46" i="18"/>
  <c r="AM46" i="18"/>
  <c r="O46" i="22"/>
  <c r="P46" i="22"/>
  <c r="A47" i="22"/>
  <c r="B47" i="22"/>
  <c r="C47" i="22"/>
  <c r="D47" i="22"/>
  <c r="E47" i="22"/>
  <c r="F47" i="22"/>
  <c r="G47" i="22"/>
  <c r="H47" i="22"/>
  <c r="D47" i="18"/>
  <c r="AN47" i="18"/>
  <c r="AI47" i="18"/>
  <c r="K47" i="22"/>
  <c r="AO47" i="18"/>
  <c r="AJ47" i="18"/>
  <c r="L47" i="22"/>
  <c r="AP47" i="18"/>
  <c r="AK47" i="18"/>
  <c r="M47" i="22"/>
  <c r="AQ47" i="18"/>
  <c r="AL47" i="18"/>
  <c r="N47" i="22"/>
  <c r="AR47" i="18"/>
  <c r="AM47" i="18"/>
  <c r="O47" i="22"/>
  <c r="P47" i="22"/>
  <c r="A48" i="22"/>
  <c r="B48" i="22"/>
  <c r="C48" i="22"/>
  <c r="D48" i="22"/>
  <c r="E48" i="22"/>
  <c r="F48" i="22"/>
  <c r="G48" i="22"/>
  <c r="H48" i="22"/>
  <c r="D48" i="18"/>
  <c r="AN48" i="18"/>
  <c r="AI48" i="18"/>
  <c r="K48" i="22"/>
  <c r="AO48" i="18"/>
  <c r="AJ48" i="18"/>
  <c r="L48" i="22"/>
  <c r="AP48" i="18"/>
  <c r="AK48" i="18"/>
  <c r="M48" i="22"/>
  <c r="AQ48" i="18"/>
  <c r="AL48" i="18"/>
  <c r="N48" i="22"/>
  <c r="AR48" i="18"/>
  <c r="AM48" i="18"/>
  <c r="O48" i="22"/>
  <c r="P48" i="22"/>
  <c r="A49" i="22"/>
  <c r="B49" i="22"/>
  <c r="C49" i="22"/>
  <c r="D49" i="22"/>
  <c r="E49" i="22"/>
  <c r="F49" i="22"/>
  <c r="G49" i="22"/>
  <c r="H49" i="22"/>
  <c r="D49" i="18"/>
  <c r="AN49" i="18"/>
  <c r="AI49" i="18"/>
  <c r="K49" i="22"/>
  <c r="AO49" i="18"/>
  <c r="AJ49" i="18"/>
  <c r="L49" i="22"/>
  <c r="AP49" i="18"/>
  <c r="AK49" i="18"/>
  <c r="M49" i="22"/>
  <c r="AQ49" i="18"/>
  <c r="AL49" i="18"/>
  <c r="N49" i="22"/>
  <c r="AR49" i="18"/>
  <c r="AM49" i="18"/>
  <c r="O49" i="22"/>
  <c r="P49" i="22"/>
  <c r="A50" i="22"/>
  <c r="B50" i="22"/>
  <c r="C50" i="22"/>
  <c r="D50" i="22"/>
  <c r="E50" i="22"/>
  <c r="F50" i="22"/>
  <c r="G50" i="22"/>
  <c r="H50" i="22"/>
  <c r="D50" i="18"/>
  <c r="AN50" i="18"/>
  <c r="AI50" i="18"/>
  <c r="K50" i="22"/>
  <c r="AO50" i="18"/>
  <c r="AJ50" i="18"/>
  <c r="L50" i="22"/>
  <c r="AP50" i="18"/>
  <c r="AK50" i="18"/>
  <c r="M50" i="22"/>
  <c r="AQ50" i="18"/>
  <c r="AL50" i="18"/>
  <c r="N50" i="22"/>
  <c r="AR50" i="18"/>
  <c r="AM50" i="18"/>
  <c r="O50" i="22"/>
  <c r="P50" i="22"/>
  <c r="A51" i="22"/>
  <c r="B51" i="22"/>
  <c r="C51" i="22"/>
  <c r="D51" i="22"/>
  <c r="E51" i="22"/>
  <c r="F51" i="22"/>
  <c r="G51" i="22"/>
  <c r="H51" i="22"/>
  <c r="D51" i="18"/>
  <c r="AN51" i="18"/>
  <c r="AI51" i="18"/>
  <c r="K51" i="22"/>
  <c r="AO51" i="18"/>
  <c r="AJ51" i="18"/>
  <c r="L51" i="22"/>
  <c r="AP51" i="18"/>
  <c r="AK51" i="18"/>
  <c r="M51" i="22"/>
  <c r="AQ51" i="18"/>
  <c r="AL51" i="18"/>
  <c r="N51" i="22"/>
  <c r="AR51" i="18"/>
  <c r="AM51" i="18"/>
  <c r="O51" i="22"/>
  <c r="P51" i="22"/>
  <c r="A52" i="22"/>
  <c r="B52" i="22"/>
  <c r="C52" i="22"/>
  <c r="D52" i="22"/>
  <c r="E52" i="22"/>
  <c r="G52" i="22"/>
  <c r="H52" i="22"/>
  <c r="D52" i="18"/>
  <c r="AN52" i="18"/>
  <c r="AI52" i="18"/>
  <c r="K52" i="22"/>
  <c r="AO52" i="18"/>
  <c r="AJ52" i="18"/>
  <c r="L52" i="22"/>
  <c r="AP52" i="18"/>
  <c r="AK52" i="18"/>
  <c r="M52" i="22"/>
  <c r="AQ52" i="18"/>
  <c r="AL52" i="18"/>
  <c r="N52" i="22"/>
  <c r="AR52" i="18"/>
  <c r="AM52" i="18"/>
  <c r="O52" i="22"/>
  <c r="P52" i="22"/>
  <c r="A53" i="22"/>
  <c r="B53" i="22"/>
  <c r="C53" i="22"/>
  <c r="D53" i="22"/>
  <c r="E53" i="22"/>
  <c r="G53" i="22"/>
  <c r="H53" i="22"/>
  <c r="D53" i="18"/>
  <c r="AN53" i="18"/>
  <c r="AI53" i="18"/>
  <c r="K53" i="22"/>
  <c r="AO53" i="18"/>
  <c r="AJ53" i="18"/>
  <c r="L53" i="22"/>
  <c r="AP53" i="18"/>
  <c r="AK53" i="18"/>
  <c r="M53" i="22"/>
  <c r="AQ53" i="18"/>
  <c r="AL53" i="18"/>
  <c r="N53" i="22"/>
  <c r="AR53" i="18"/>
  <c r="AM53" i="18"/>
  <c r="O53" i="22"/>
  <c r="P53" i="22"/>
  <c r="A54" i="22"/>
  <c r="B54" i="22"/>
  <c r="C54" i="22"/>
  <c r="D54" i="22"/>
  <c r="E54" i="22"/>
  <c r="F54" i="22"/>
  <c r="G54" i="22"/>
  <c r="H54" i="22"/>
  <c r="D54" i="18"/>
  <c r="AN54" i="18"/>
  <c r="AI54" i="18"/>
  <c r="K54" i="22"/>
  <c r="AO54" i="18"/>
  <c r="AJ54" i="18"/>
  <c r="L54" i="22"/>
  <c r="AP54" i="18"/>
  <c r="AK54" i="18"/>
  <c r="M54" i="22"/>
  <c r="AQ54" i="18"/>
  <c r="AL54" i="18"/>
  <c r="N54" i="22"/>
  <c r="AR54" i="18"/>
  <c r="AM54" i="18"/>
  <c r="O54" i="22"/>
  <c r="P54" i="22"/>
  <c r="A55" i="22"/>
  <c r="B55" i="22"/>
  <c r="C55" i="22"/>
  <c r="D55" i="22"/>
  <c r="E55" i="22"/>
  <c r="F55" i="22"/>
  <c r="G55" i="22"/>
  <c r="H55" i="22"/>
  <c r="D55" i="18"/>
  <c r="AN55" i="18"/>
  <c r="AI55" i="18"/>
  <c r="K55" i="22"/>
  <c r="AO55" i="18"/>
  <c r="AJ55" i="18"/>
  <c r="L55" i="22"/>
  <c r="AP55" i="18"/>
  <c r="AK55" i="18"/>
  <c r="M55" i="22"/>
  <c r="AQ55" i="18"/>
  <c r="AL55" i="18"/>
  <c r="N55" i="22"/>
  <c r="AR55" i="18"/>
  <c r="AM55" i="18"/>
  <c r="O55" i="22"/>
  <c r="P55" i="22"/>
  <c r="A56" i="22"/>
  <c r="B56" i="22"/>
  <c r="C56" i="22"/>
  <c r="D56" i="22"/>
  <c r="E56" i="22"/>
  <c r="G56" i="22"/>
  <c r="H56" i="22"/>
  <c r="D56" i="18"/>
  <c r="AN56" i="18"/>
  <c r="AI56" i="18"/>
  <c r="K56" i="22"/>
  <c r="AO56" i="18"/>
  <c r="AJ56" i="18"/>
  <c r="L56" i="22"/>
  <c r="AP56" i="18"/>
  <c r="AK56" i="18"/>
  <c r="M56" i="22"/>
  <c r="AQ56" i="18"/>
  <c r="AL56" i="18"/>
  <c r="N56" i="22"/>
  <c r="AR56" i="18"/>
  <c r="AM56" i="18"/>
  <c r="O56" i="22"/>
  <c r="P56" i="22"/>
  <c r="A57" i="22"/>
  <c r="B57" i="22"/>
  <c r="C57" i="22"/>
  <c r="D57" i="22"/>
  <c r="E57" i="22"/>
  <c r="F57" i="22"/>
  <c r="G57" i="22"/>
  <c r="H57" i="22"/>
  <c r="D57" i="18"/>
  <c r="AN57" i="18"/>
  <c r="AI57" i="18"/>
  <c r="K57" i="22"/>
  <c r="AO57" i="18"/>
  <c r="AJ57" i="18"/>
  <c r="L57" i="22"/>
  <c r="AP57" i="18"/>
  <c r="AK57" i="18"/>
  <c r="M57" i="22"/>
  <c r="AQ57" i="18"/>
  <c r="AL57" i="18"/>
  <c r="N57" i="22"/>
  <c r="AR57" i="18"/>
  <c r="AM57" i="18"/>
  <c r="O57" i="22"/>
  <c r="P57" i="22"/>
  <c r="A58" i="22"/>
  <c r="B58" i="22"/>
  <c r="C58" i="22"/>
  <c r="D58" i="22"/>
  <c r="E58" i="22"/>
  <c r="F58" i="22"/>
  <c r="G58" i="22"/>
  <c r="H58" i="22"/>
  <c r="D58" i="18"/>
  <c r="AN58" i="18"/>
  <c r="AI58" i="18"/>
  <c r="K58" i="22"/>
  <c r="AO58" i="18"/>
  <c r="AJ58" i="18"/>
  <c r="L58" i="22"/>
  <c r="AP58" i="18"/>
  <c r="AK58" i="18"/>
  <c r="M58" i="22"/>
  <c r="AQ58" i="18"/>
  <c r="AL58" i="18"/>
  <c r="N58" i="22"/>
  <c r="AR58" i="18"/>
  <c r="AM58" i="18"/>
  <c r="O58" i="22"/>
  <c r="P58" i="22"/>
  <c r="A59" i="22"/>
  <c r="B59" i="22"/>
  <c r="C59" i="22"/>
  <c r="D59" i="22"/>
  <c r="E59" i="22"/>
  <c r="F59" i="22"/>
  <c r="G59" i="22"/>
  <c r="H59" i="22"/>
  <c r="D59" i="18"/>
  <c r="AN59" i="18"/>
  <c r="AI59" i="18"/>
  <c r="K59" i="22"/>
  <c r="AO59" i="18"/>
  <c r="AJ59" i="18"/>
  <c r="L59" i="22"/>
  <c r="AP59" i="18"/>
  <c r="AK59" i="18"/>
  <c r="M59" i="22"/>
  <c r="AQ59" i="18"/>
  <c r="AL59" i="18"/>
  <c r="N59" i="22"/>
  <c r="AR59" i="18"/>
  <c r="AM59" i="18"/>
  <c r="O59" i="22"/>
  <c r="P59" i="22"/>
  <c r="A60" i="22"/>
  <c r="B60" i="22"/>
  <c r="C60" i="22"/>
  <c r="D60" i="22"/>
  <c r="E60" i="22"/>
  <c r="F60" i="22"/>
  <c r="G60" i="22"/>
  <c r="H60" i="22"/>
  <c r="D60" i="18"/>
  <c r="AN60" i="18"/>
  <c r="AI60" i="18"/>
  <c r="K60" i="22"/>
  <c r="AO60" i="18"/>
  <c r="AJ60" i="18"/>
  <c r="L60" i="22"/>
  <c r="AP60" i="18"/>
  <c r="AK60" i="18"/>
  <c r="M60" i="22"/>
  <c r="AQ60" i="18"/>
  <c r="AL60" i="18"/>
  <c r="N60" i="22"/>
  <c r="AR60" i="18"/>
  <c r="AM60" i="18"/>
  <c r="O60" i="22"/>
  <c r="P60" i="22"/>
  <c r="A61" i="22"/>
  <c r="B61" i="22"/>
  <c r="C61" i="22"/>
  <c r="D61" i="22"/>
  <c r="E61" i="22"/>
  <c r="F61" i="22"/>
  <c r="G61" i="22"/>
  <c r="H61" i="22"/>
  <c r="D61" i="18"/>
  <c r="AN61" i="18"/>
  <c r="AI61" i="18"/>
  <c r="K61" i="22"/>
  <c r="AO61" i="18"/>
  <c r="AJ61" i="18"/>
  <c r="L61" i="22"/>
  <c r="AP61" i="18"/>
  <c r="AK61" i="18"/>
  <c r="M61" i="22"/>
  <c r="AQ61" i="18"/>
  <c r="AL61" i="18"/>
  <c r="N61" i="22"/>
  <c r="AR61" i="18"/>
  <c r="AM61" i="18"/>
  <c r="O61" i="22"/>
  <c r="P61" i="22"/>
  <c r="A62" i="22"/>
  <c r="B62" i="22"/>
  <c r="C62" i="22"/>
  <c r="D62" i="22"/>
  <c r="E62" i="22"/>
  <c r="F62" i="22"/>
  <c r="G62" i="22"/>
  <c r="H62" i="22"/>
  <c r="D62" i="18"/>
  <c r="AN62" i="18"/>
  <c r="AI62" i="18"/>
  <c r="K62" i="22"/>
  <c r="AO62" i="18"/>
  <c r="AJ62" i="18"/>
  <c r="L62" i="22"/>
  <c r="AP62" i="18"/>
  <c r="AK62" i="18"/>
  <c r="M62" i="22"/>
  <c r="AQ62" i="18"/>
  <c r="AL62" i="18"/>
  <c r="N62" i="22"/>
  <c r="AR62" i="18"/>
  <c r="AM62" i="18"/>
  <c r="O62" i="22"/>
  <c r="P62" i="22"/>
  <c r="A63" i="22"/>
  <c r="B63" i="22"/>
  <c r="C63" i="22"/>
  <c r="D63" i="22"/>
  <c r="E63" i="22"/>
  <c r="F63" i="22"/>
  <c r="G63" i="22"/>
  <c r="H63" i="22"/>
  <c r="D63" i="18"/>
  <c r="AN63" i="18"/>
  <c r="AI63" i="18"/>
  <c r="K63" i="22"/>
  <c r="AO63" i="18"/>
  <c r="AJ63" i="18"/>
  <c r="L63" i="22"/>
  <c r="AP63" i="18"/>
  <c r="AK63" i="18"/>
  <c r="M63" i="22"/>
  <c r="AQ63" i="18"/>
  <c r="AL63" i="18"/>
  <c r="N63" i="22"/>
  <c r="AR63" i="18"/>
  <c r="AM63" i="18"/>
  <c r="O63" i="22"/>
  <c r="P63" i="22"/>
  <c r="A64" i="22"/>
  <c r="B64" i="22"/>
  <c r="C64" i="22"/>
  <c r="D64" i="22"/>
  <c r="E64" i="22"/>
  <c r="F64" i="22"/>
  <c r="G64" i="22"/>
  <c r="H64" i="22"/>
  <c r="D64" i="18"/>
  <c r="AN64" i="18"/>
  <c r="AI64" i="18"/>
  <c r="K64" i="22"/>
  <c r="AO64" i="18"/>
  <c r="AJ64" i="18"/>
  <c r="L64" i="22"/>
  <c r="AP64" i="18"/>
  <c r="AK64" i="18"/>
  <c r="M64" i="22"/>
  <c r="AQ64" i="18"/>
  <c r="AL64" i="18"/>
  <c r="N64" i="22"/>
  <c r="AR64" i="18"/>
  <c r="AM64" i="18"/>
  <c r="O64" i="22"/>
  <c r="P64" i="22"/>
  <c r="A65" i="22"/>
  <c r="B65" i="22"/>
  <c r="C65" i="22"/>
  <c r="D65" i="22"/>
  <c r="E65" i="22"/>
  <c r="F65" i="22"/>
  <c r="G65" i="22"/>
  <c r="H65" i="22"/>
  <c r="D65" i="18"/>
  <c r="AN65" i="18"/>
  <c r="AI65" i="18"/>
  <c r="K65" i="22"/>
  <c r="AO65" i="18"/>
  <c r="AJ65" i="18"/>
  <c r="L65" i="22"/>
  <c r="AP65" i="18"/>
  <c r="AK65" i="18"/>
  <c r="M65" i="22"/>
  <c r="AQ65" i="18"/>
  <c r="AL65" i="18"/>
  <c r="N65" i="22"/>
  <c r="AR65" i="18"/>
  <c r="AM65" i="18"/>
  <c r="O65" i="22"/>
  <c r="P65" i="22"/>
  <c r="A66" i="22"/>
  <c r="B66" i="22"/>
  <c r="C66" i="22"/>
  <c r="D66" i="22"/>
  <c r="E66" i="22"/>
  <c r="F66" i="22"/>
  <c r="G66" i="22"/>
  <c r="H66" i="22"/>
  <c r="D66" i="18"/>
  <c r="AN66" i="18"/>
  <c r="AI66" i="18"/>
  <c r="K66" i="22"/>
  <c r="AO66" i="18"/>
  <c r="AJ66" i="18"/>
  <c r="L66" i="22"/>
  <c r="AP66" i="18"/>
  <c r="AK66" i="18"/>
  <c r="M66" i="22"/>
  <c r="AQ66" i="18"/>
  <c r="AL66" i="18"/>
  <c r="N66" i="22"/>
  <c r="AR66" i="18"/>
  <c r="AM66" i="18"/>
  <c r="O66" i="22"/>
  <c r="P66" i="22"/>
  <c r="A67" i="22"/>
  <c r="B67" i="22"/>
  <c r="C67" i="22"/>
  <c r="D67" i="22"/>
  <c r="E67" i="22"/>
  <c r="F67" i="22"/>
  <c r="G67" i="22"/>
  <c r="H67" i="22"/>
  <c r="D67" i="18"/>
  <c r="AN67" i="18"/>
  <c r="AI67" i="18"/>
  <c r="K67" i="22"/>
  <c r="AO67" i="18"/>
  <c r="AJ67" i="18"/>
  <c r="L67" i="22"/>
  <c r="AP67" i="18"/>
  <c r="AK67" i="18"/>
  <c r="M67" i="22"/>
  <c r="AQ67" i="18"/>
  <c r="AL67" i="18"/>
  <c r="N67" i="22"/>
  <c r="AR67" i="18"/>
  <c r="AM67" i="18"/>
  <c r="O67" i="22"/>
  <c r="P67" i="22"/>
  <c r="A68" i="22"/>
  <c r="B68" i="22"/>
  <c r="C68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A69" i="22"/>
  <c r="E69" i="22"/>
  <c r="F69" i="22"/>
  <c r="G69" i="22"/>
  <c r="H69" i="22"/>
  <c r="I69" i="22"/>
  <c r="J69" i="22"/>
  <c r="K69" i="22"/>
  <c r="L69" i="22"/>
  <c r="M69" i="22"/>
  <c r="N69" i="22"/>
  <c r="O69" i="22"/>
  <c r="P69" i="22"/>
  <c r="A70" i="22"/>
  <c r="F70" i="22"/>
  <c r="G70" i="22"/>
  <c r="H70" i="22"/>
  <c r="I70" i="22"/>
  <c r="J70" i="22"/>
  <c r="K70" i="22"/>
  <c r="L70" i="22"/>
  <c r="M70" i="22"/>
  <c r="N70" i="22"/>
  <c r="O70" i="22"/>
  <c r="P70" i="22"/>
  <c r="A71" i="22"/>
  <c r="B71" i="22"/>
  <c r="C71" i="22"/>
  <c r="D71" i="22"/>
  <c r="E71" i="22"/>
  <c r="F71" i="22"/>
  <c r="G71" i="22"/>
  <c r="H71" i="22"/>
  <c r="AG71" i="18"/>
  <c r="I71" i="22"/>
  <c r="AH71" i="18"/>
  <c r="J71" i="22"/>
  <c r="AI71" i="18"/>
  <c r="K71" i="22"/>
  <c r="AJ71" i="18"/>
  <c r="L71" i="22"/>
  <c r="AK71" i="18"/>
  <c r="M71" i="22"/>
  <c r="AL71" i="18"/>
  <c r="N71" i="22"/>
  <c r="AM71" i="18"/>
  <c r="O71" i="22"/>
  <c r="P71" i="22"/>
  <c r="A72" i="22"/>
  <c r="B72" i="22"/>
  <c r="C72" i="22"/>
  <c r="D72" i="22"/>
  <c r="E72" i="22"/>
  <c r="AC72" i="20"/>
  <c r="G72" i="22"/>
  <c r="H72" i="22"/>
  <c r="AC73" i="20"/>
  <c r="E73" i="18"/>
  <c r="AB74" i="20"/>
  <c r="AC74" i="20"/>
  <c r="E74" i="18"/>
  <c r="AC75" i="20"/>
  <c r="E75" i="18"/>
  <c r="AB76" i="20"/>
  <c r="AC76" i="20"/>
  <c r="E76" i="18"/>
  <c r="AC77" i="20"/>
  <c r="E77" i="18"/>
  <c r="AC78" i="20"/>
  <c r="E78" i="18"/>
  <c r="AC79" i="20"/>
  <c r="E79" i="18"/>
  <c r="AC80" i="20"/>
  <c r="E80" i="18"/>
  <c r="F80" i="22"/>
  <c r="AC81" i="20"/>
  <c r="E81" i="18"/>
  <c r="AC82" i="20"/>
  <c r="E82" i="18"/>
  <c r="AW82" i="18"/>
  <c r="AX82" i="18"/>
  <c r="AY82" i="18"/>
  <c r="AB83" i="20"/>
  <c r="AC83" i="20"/>
  <c r="E83" i="18"/>
  <c r="AD83" i="18"/>
  <c r="AZ83" i="18"/>
  <c r="AW83" i="18"/>
  <c r="BA83" i="18"/>
  <c r="AX83" i="18"/>
  <c r="BB83" i="18"/>
  <c r="AY83" i="18"/>
  <c r="AB84" i="20"/>
  <c r="AC84" i="20"/>
  <c r="E84" i="18"/>
  <c r="F84" i="22"/>
  <c r="AD84" i="18"/>
  <c r="AZ84" i="18"/>
  <c r="AW84" i="18"/>
  <c r="BA84" i="18"/>
  <c r="AX84" i="18"/>
  <c r="BB84" i="18"/>
  <c r="AY84" i="18"/>
  <c r="AB85" i="20"/>
  <c r="AC85" i="20"/>
  <c r="E85" i="18"/>
  <c r="AD85" i="18"/>
  <c r="AZ85" i="18"/>
  <c r="AW85" i="18"/>
  <c r="BA85" i="18"/>
  <c r="AX85" i="18"/>
  <c r="BB85" i="18"/>
  <c r="AY85" i="18"/>
  <c r="AB86" i="20"/>
  <c r="AC86" i="20"/>
  <c r="E86" i="18"/>
  <c r="AD86" i="18"/>
  <c r="AZ86" i="18"/>
  <c r="AW86" i="18"/>
  <c r="BA86" i="18"/>
  <c r="AX86" i="18"/>
  <c r="BB86" i="18"/>
  <c r="AY86" i="18"/>
  <c r="AB87" i="20"/>
  <c r="AC87" i="20"/>
  <c r="E87" i="18"/>
  <c r="AD87" i="18"/>
  <c r="AZ87" i="18"/>
  <c r="AW87" i="18"/>
  <c r="BA87" i="18"/>
  <c r="AX87" i="18"/>
  <c r="BB87" i="18"/>
  <c r="AY87" i="18"/>
  <c r="AB88" i="20"/>
  <c r="AC88" i="20"/>
  <c r="E88" i="18"/>
  <c r="AD88" i="18"/>
  <c r="AZ88" i="18"/>
  <c r="AW88" i="18"/>
  <c r="BA88" i="18"/>
  <c r="AX88" i="18"/>
  <c r="BB88" i="18"/>
  <c r="AY88" i="18"/>
  <c r="AB89" i="20"/>
  <c r="AC89" i="20"/>
  <c r="E89" i="18"/>
  <c r="AD89" i="18"/>
  <c r="AZ89" i="18"/>
  <c r="AW89" i="18"/>
  <c r="BA89" i="18"/>
  <c r="AX89" i="18"/>
  <c r="BB89" i="18"/>
  <c r="AY89" i="18"/>
  <c r="AB90" i="20"/>
  <c r="AC90" i="20"/>
  <c r="E90" i="18"/>
  <c r="AD90" i="18"/>
  <c r="AZ90" i="18"/>
  <c r="AW90" i="18"/>
  <c r="BA90" i="18"/>
  <c r="AX90" i="18"/>
  <c r="BB90" i="18"/>
  <c r="AY90" i="18"/>
  <c r="AB91" i="20"/>
  <c r="AC91" i="20"/>
  <c r="E91" i="18"/>
  <c r="AD91" i="18"/>
  <c r="AZ91" i="18"/>
  <c r="AW91" i="18"/>
  <c r="BA91" i="18"/>
  <c r="AX91" i="18"/>
  <c r="BB91" i="18"/>
  <c r="AY91" i="18"/>
  <c r="AB92" i="20"/>
  <c r="AC92" i="20"/>
  <c r="E92" i="18"/>
  <c r="F92" i="22"/>
  <c r="AD92" i="18"/>
  <c r="AZ92" i="18"/>
  <c r="AW92" i="18"/>
  <c r="BA92" i="18"/>
  <c r="AX92" i="18"/>
  <c r="BB92" i="18"/>
  <c r="AY92" i="18"/>
  <c r="AB93" i="20"/>
  <c r="AC93" i="20"/>
  <c r="E93" i="18"/>
  <c r="AD93" i="18"/>
  <c r="AZ93" i="18"/>
  <c r="AW93" i="18"/>
  <c r="BA93" i="18"/>
  <c r="AX93" i="18"/>
  <c r="BB93" i="18"/>
  <c r="AY93" i="18"/>
  <c r="AB94" i="20"/>
  <c r="AC94" i="20"/>
  <c r="E94" i="18"/>
  <c r="AD94" i="18"/>
  <c r="AZ94" i="18"/>
  <c r="AW94" i="18"/>
  <c r="BA94" i="18"/>
  <c r="AX94" i="18"/>
  <c r="BB94" i="18"/>
  <c r="AY94" i="18"/>
  <c r="AB95" i="20"/>
  <c r="AC95" i="20"/>
  <c r="E95" i="18"/>
  <c r="AD95" i="18"/>
  <c r="AZ95" i="18"/>
  <c r="AW95" i="18"/>
  <c r="BA95" i="18"/>
  <c r="AX95" i="18"/>
  <c r="BB95" i="18"/>
  <c r="AY95" i="18"/>
  <c r="AB96" i="20"/>
  <c r="AC96" i="20"/>
  <c r="E96" i="18"/>
  <c r="F96" i="22"/>
  <c r="AD96" i="18"/>
  <c r="AZ96" i="18"/>
  <c r="AW96" i="18"/>
  <c r="BA96" i="18"/>
  <c r="AX96" i="18"/>
  <c r="BB96" i="18"/>
  <c r="AY96" i="18"/>
  <c r="AB97" i="20"/>
  <c r="AC97" i="20"/>
  <c r="E97" i="18"/>
  <c r="AD97" i="18"/>
  <c r="AZ97" i="18"/>
  <c r="AW97" i="18"/>
  <c r="BA97" i="18"/>
  <c r="AX97" i="18"/>
  <c r="BB97" i="18"/>
  <c r="AY97" i="18"/>
  <c r="AB98" i="20"/>
  <c r="AC98" i="20"/>
  <c r="E98" i="18"/>
  <c r="AD98" i="18"/>
  <c r="AZ98" i="18"/>
  <c r="AW98" i="18"/>
  <c r="BA98" i="18"/>
  <c r="AX98" i="18"/>
  <c r="BB98" i="18"/>
  <c r="AY98" i="18"/>
  <c r="AB99" i="20"/>
  <c r="AC99" i="20"/>
  <c r="E99" i="18"/>
  <c r="AD99" i="18"/>
  <c r="AZ99" i="18"/>
  <c r="AW99" i="18"/>
  <c r="BA99" i="18"/>
  <c r="AX99" i="18"/>
  <c r="BB99" i="18"/>
  <c r="AY99" i="18"/>
  <c r="AB100" i="20"/>
  <c r="AC100" i="20"/>
  <c r="E100" i="18"/>
  <c r="F100" i="22"/>
  <c r="AD100" i="18"/>
  <c r="AZ100" i="18"/>
  <c r="AW100" i="18"/>
  <c r="BA100" i="18"/>
  <c r="AX100" i="18"/>
  <c r="BB100" i="18"/>
  <c r="AY100" i="18"/>
  <c r="AB101" i="20"/>
  <c r="AC101" i="20"/>
  <c r="E101" i="18"/>
  <c r="AD101" i="18"/>
  <c r="AZ101" i="18"/>
  <c r="AW101" i="18"/>
  <c r="BA101" i="18"/>
  <c r="AX101" i="18"/>
  <c r="BB101" i="18"/>
  <c r="AY101" i="18"/>
  <c r="D72" i="18"/>
  <c r="AN72" i="18"/>
  <c r="AI72" i="18"/>
  <c r="K72" i="22"/>
  <c r="AO72" i="18"/>
  <c r="AJ72" i="18"/>
  <c r="L72" i="22"/>
  <c r="AP72" i="18"/>
  <c r="AK72" i="18"/>
  <c r="M72" i="22"/>
  <c r="AQ72" i="18"/>
  <c r="AL72" i="18"/>
  <c r="N72" i="22"/>
  <c r="P72" i="22"/>
  <c r="A73" i="22"/>
  <c r="B73" i="22"/>
  <c r="C73" i="22"/>
  <c r="D73" i="22"/>
  <c r="E73" i="22"/>
  <c r="F73" i="22"/>
  <c r="G73" i="22"/>
  <c r="H73" i="22"/>
  <c r="D73" i="18"/>
  <c r="AN73" i="18"/>
  <c r="AI73" i="18"/>
  <c r="K73" i="22"/>
  <c r="AO73" i="18"/>
  <c r="AJ73" i="18"/>
  <c r="L73" i="22"/>
  <c r="AP73" i="18"/>
  <c r="AK73" i="18"/>
  <c r="M73" i="22"/>
  <c r="AQ73" i="18"/>
  <c r="AL73" i="18"/>
  <c r="N73" i="22"/>
  <c r="P73" i="22"/>
  <c r="B74" i="22"/>
  <c r="C74" i="22"/>
  <c r="D74" i="22"/>
  <c r="E74" i="22"/>
  <c r="G74" i="22"/>
  <c r="H74" i="22"/>
  <c r="D74" i="18"/>
  <c r="AN74" i="18"/>
  <c r="D75" i="18"/>
  <c r="AN75" i="18"/>
  <c r="D76" i="18"/>
  <c r="AN76" i="18"/>
  <c r="AI74" i="18"/>
  <c r="K74" i="22"/>
  <c r="AO74" i="18"/>
  <c r="AJ74" i="18"/>
  <c r="L74" i="22"/>
  <c r="AP74" i="18"/>
  <c r="AK74" i="18"/>
  <c r="M74" i="22"/>
  <c r="AQ74" i="18"/>
  <c r="AL74" i="18"/>
  <c r="N74" i="22"/>
  <c r="P74" i="22"/>
  <c r="B75" i="22"/>
  <c r="C75" i="22"/>
  <c r="D75" i="22"/>
  <c r="E75" i="22"/>
  <c r="G75" i="22"/>
  <c r="H75" i="22"/>
  <c r="AI75" i="18"/>
  <c r="K75" i="22"/>
  <c r="AO75" i="18"/>
  <c r="AJ75" i="18"/>
  <c r="L75" i="22"/>
  <c r="AP75" i="18"/>
  <c r="AK75" i="18"/>
  <c r="M75" i="22"/>
  <c r="AQ75" i="18"/>
  <c r="AL75" i="18"/>
  <c r="N75" i="22"/>
  <c r="P75" i="22"/>
  <c r="B76" i="22"/>
  <c r="C76" i="22"/>
  <c r="D76" i="22"/>
  <c r="E76" i="22"/>
  <c r="G76" i="22"/>
  <c r="H76" i="22"/>
  <c r="AI76" i="18"/>
  <c r="K76" i="22"/>
  <c r="AO76" i="18"/>
  <c r="AJ76" i="18"/>
  <c r="L76" i="22"/>
  <c r="AP76" i="18"/>
  <c r="AK76" i="18"/>
  <c r="M76" i="22"/>
  <c r="AQ76" i="18"/>
  <c r="AL76" i="18"/>
  <c r="N76" i="22"/>
  <c r="P76" i="22"/>
  <c r="B77" i="22"/>
  <c r="C77" i="22"/>
  <c r="D77" i="22"/>
  <c r="E77" i="22"/>
  <c r="F77" i="22"/>
  <c r="G77" i="22"/>
  <c r="H77" i="22"/>
  <c r="D77" i="18"/>
  <c r="AN77" i="18"/>
  <c r="AI77" i="18"/>
  <c r="K77" i="22"/>
  <c r="AO77" i="18"/>
  <c r="AJ77" i="18"/>
  <c r="L77" i="22"/>
  <c r="AP77" i="18"/>
  <c r="AK77" i="18"/>
  <c r="M77" i="22"/>
  <c r="AQ77" i="18"/>
  <c r="AL77" i="18"/>
  <c r="N77" i="22"/>
  <c r="P77" i="22"/>
  <c r="A78" i="22"/>
  <c r="B78" i="22"/>
  <c r="C78" i="22"/>
  <c r="D78" i="22"/>
  <c r="E78" i="22"/>
  <c r="G78" i="22"/>
  <c r="H78" i="22"/>
  <c r="D78" i="18"/>
  <c r="AN78" i="18"/>
  <c r="D79" i="18"/>
  <c r="AN79" i="18"/>
  <c r="D80" i="18"/>
  <c r="AN80" i="18"/>
  <c r="D81" i="18"/>
  <c r="AN81" i="18"/>
  <c r="AI78" i="18"/>
  <c r="K78" i="22"/>
  <c r="AO78" i="18"/>
  <c r="AJ78" i="18"/>
  <c r="L78" i="22"/>
  <c r="AP78" i="18"/>
  <c r="AK78" i="18"/>
  <c r="M78" i="22"/>
  <c r="AQ78" i="18"/>
  <c r="AL78" i="18"/>
  <c r="N78" i="22"/>
  <c r="P78" i="22"/>
  <c r="A79" i="22"/>
  <c r="B79" i="22"/>
  <c r="C79" i="22"/>
  <c r="D79" i="22"/>
  <c r="E79" i="22"/>
  <c r="G79" i="22"/>
  <c r="H79" i="22"/>
  <c r="AI79" i="18"/>
  <c r="K79" i="22"/>
  <c r="AO79" i="18"/>
  <c r="AJ79" i="18"/>
  <c r="L79" i="22"/>
  <c r="AP79" i="18"/>
  <c r="AK79" i="18"/>
  <c r="M79" i="22"/>
  <c r="AQ79" i="18"/>
  <c r="AL79" i="18"/>
  <c r="N79" i="22"/>
  <c r="P79" i="22"/>
  <c r="A80" i="22"/>
  <c r="B80" i="22"/>
  <c r="C80" i="22"/>
  <c r="D80" i="22"/>
  <c r="E80" i="22"/>
  <c r="G80" i="22"/>
  <c r="H80" i="22"/>
  <c r="AI80" i="18"/>
  <c r="K80" i="22"/>
  <c r="AO80" i="18"/>
  <c r="AJ80" i="18"/>
  <c r="L80" i="22"/>
  <c r="AP80" i="18"/>
  <c r="AK80" i="18"/>
  <c r="M80" i="22"/>
  <c r="AQ80" i="18"/>
  <c r="AL80" i="18"/>
  <c r="N80" i="22"/>
  <c r="P80" i="22"/>
  <c r="A81" i="22"/>
  <c r="B81" i="22"/>
  <c r="C81" i="22"/>
  <c r="D81" i="22"/>
  <c r="E81" i="22"/>
  <c r="F81" i="22"/>
  <c r="G81" i="22"/>
  <c r="H81" i="22"/>
  <c r="AI81" i="18"/>
  <c r="K81" i="22"/>
  <c r="AO81" i="18"/>
  <c r="AJ81" i="18"/>
  <c r="L81" i="22"/>
  <c r="AP81" i="18"/>
  <c r="AK81" i="18"/>
  <c r="M81" i="22"/>
  <c r="AQ81" i="18"/>
  <c r="AL81" i="18"/>
  <c r="N81" i="22"/>
  <c r="P81" i="22"/>
  <c r="A82" i="22"/>
  <c r="B82" i="22"/>
  <c r="C82" i="22"/>
  <c r="D82" i="22"/>
  <c r="E82" i="22"/>
  <c r="G82" i="22"/>
  <c r="H82" i="22"/>
  <c r="D82" i="18"/>
  <c r="AN82" i="18"/>
  <c r="AI82" i="18"/>
  <c r="K82" i="22"/>
  <c r="AO82" i="18"/>
  <c r="AJ82" i="18"/>
  <c r="L82" i="22"/>
  <c r="AP82" i="18"/>
  <c r="AK82" i="18"/>
  <c r="M82" i="22"/>
  <c r="AQ82" i="18"/>
  <c r="AL82" i="18"/>
  <c r="N82" i="22"/>
  <c r="P82" i="22"/>
  <c r="A83" i="22"/>
  <c r="B83" i="22"/>
  <c r="C83" i="22"/>
  <c r="D83" i="22"/>
  <c r="E83" i="22"/>
  <c r="G83" i="22"/>
  <c r="H83" i="22"/>
  <c r="D83" i="18"/>
  <c r="AN83" i="18"/>
  <c r="AI83" i="18"/>
  <c r="K83" i="22"/>
  <c r="AO83" i="18"/>
  <c r="AJ83" i="18"/>
  <c r="L83" i="22"/>
  <c r="AP83" i="18"/>
  <c r="AK83" i="18"/>
  <c r="M83" i="22"/>
  <c r="AQ83" i="18"/>
  <c r="AL83" i="18"/>
  <c r="N83" i="22"/>
  <c r="P83" i="22"/>
  <c r="A84" i="22"/>
  <c r="B84" i="22"/>
  <c r="C84" i="22"/>
  <c r="D84" i="22"/>
  <c r="E84" i="22"/>
  <c r="G84" i="22"/>
  <c r="H84" i="22"/>
  <c r="D84" i="18"/>
  <c r="AN84" i="18"/>
  <c r="AI84" i="18"/>
  <c r="K84" i="22"/>
  <c r="AO84" i="18"/>
  <c r="AJ84" i="18"/>
  <c r="L84" i="22"/>
  <c r="AP84" i="18"/>
  <c r="AK84" i="18"/>
  <c r="M84" i="22"/>
  <c r="AQ84" i="18"/>
  <c r="AL84" i="18"/>
  <c r="N84" i="22"/>
  <c r="P84" i="22"/>
  <c r="A85" i="22"/>
  <c r="B85" i="22"/>
  <c r="C85" i="22"/>
  <c r="D85" i="22"/>
  <c r="E85" i="22"/>
  <c r="F85" i="22"/>
  <c r="G85" i="22"/>
  <c r="H85" i="22"/>
  <c r="D85" i="18"/>
  <c r="AN85" i="18"/>
  <c r="AI85" i="18"/>
  <c r="K85" i="22"/>
  <c r="AO85" i="18"/>
  <c r="AJ85" i="18"/>
  <c r="L85" i="22"/>
  <c r="AP85" i="18"/>
  <c r="AK85" i="18"/>
  <c r="M85" i="22"/>
  <c r="AQ85" i="18"/>
  <c r="AL85" i="18"/>
  <c r="N85" i="22"/>
  <c r="P85" i="22"/>
  <c r="A86" i="22"/>
  <c r="B86" i="22"/>
  <c r="C86" i="22"/>
  <c r="D86" i="22"/>
  <c r="E86" i="22"/>
  <c r="F86" i="22"/>
  <c r="G86" i="22"/>
  <c r="H86" i="22"/>
  <c r="D86" i="18"/>
  <c r="AN86" i="18"/>
  <c r="AI86" i="18"/>
  <c r="K86" i="22"/>
  <c r="AO86" i="18"/>
  <c r="AJ86" i="18"/>
  <c r="L86" i="22"/>
  <c r="AP86" i="18"/>
  <c r="AK86" i="18"/>
  <c r="M86" i="22"/>
  <c r="AQ86" i="18"/>
  <c r="AL86" i="18"/>
  <c r="N86" i="22"/>
  <c r="P86" i="22"/>
  <c r="A87" i="22"/>
  <c r="B87" i="22"/>
  <c r="C87" i="22"/>
  <c r="D87" i="22"/>
  <c r="E87" i="22"/>
  <c r="F87" i="22"/>
  <c r="G87" i="22"/>
  <c r="H87" i="22"/>
  <c r="D87" i="18"/>
  <c r="AN87" i="18"/>
  <c r="AI87" i="18"/>
  <c r="K87" i="22"/>
  <c r="AO87" i="18"/>
  <c r="AJ87" i="18"/>
  <c r="L87" i="22"/>
  <c r="AP87" i="18"/>
  <c r="AK87" i="18"/>
  <c r="M87" i="22"/>
  <c r="AQ87" i="18"/>
  <c r="AL87" i="18"/>
  <c r="N87" i="22"/>
  <c r="P87" i="22"/>
  <c r="A88" i="22"/>
  <c r="B88" i="22"/>
  <c r="C88" i="22"/>
  <c r="D88" i="22"/>
  <c r="E88" i="22"/>
  <c r="G88" i="22"/>
  <c r="H88" i="22"/>
  <c r="D88" i="18"/>
  <c r="AN88" i="18"/>
  <c r="AI88" i="18"/>
  <c r="K88" i="22"/>
  <c r="AO88" i="18"/>
  <c r="AJ88" i="18"/>
  <c r="L88" i="22"/>
  <c r="AP88" i="18"/>
  <c r="AK88" i="18"/>
  <c r="M88" i="22"/>
  <c r="AQ88" i="18"/>
  <c r="AL88" i="18"/>
  <c r="N88" i="22"/>
  <c r="P88" i="22"/>
  <c r="A89" i="22"/>
  <c r="B89" i="22"/>
  <c r="C89" i="22"/>
  <c r="D89" i="22"/>
  <c r="E89" i="22"/>
  <c r="F89" i="22"/>
  <c r="G89" i="22"/>
  <c r="H89" i="22"/>
  <c r="D89" i="18"/>
  <c r="AN89" i="18"/>
  <c r="AI89" i="18"/>
  <c r="K89" i="22"/>
  <c r="AO89" i="18"/>
  <c r="AJ89" i="18"/>
  <c r="L89" i="22"/>
  <c r="AP89" i="18"/>
  <c r="AK89" i="18"/>
  <c r="M89" i="22"/>
  <c r="AQ89" i="18"/>
  <c r="AL89" i="18"/>
  <c r="N89" i="22"/>
  <c r="P89" i="22"/>
  <c r="A90" i="22"/>
  <c r="B90" i="22"/>
  <c r="C90" i="22"/>
  <c r="D90" i="22"/>
  <c r="E90" i="22"/>
  <c r="G90" i="22"/>
  <c r="H90" i="22"/>
  <c r="D90" i="18"/>
  <c r="AO90" i="18"/>
  <c r="AJ90" i="18"/>
  <c r="L90" i="22"/>
  <c r="AQ90" i="18"/>
  <c r="AL90" i="18"/>
  <c r="N90" i="22"/>
  <c r="P90" i="22"/>
  <c r="A91" i="22"/>
  <c r="B91" i="22"/>
  <c r="C91" i="22"/>
  <c r="D91" i="22"/>
  <c r="E91" i="22"/>
  <c r="G91" i="22"/>
  <c r="H91" i="22"/>
  <c r="D91" i="18"/>
  <c r="AP91" i="18"/>
  <c r="AK91" i="18"/>
  <c r="M91" i="22"/>
  <c r="P91" i="22"/>
  <c r="A92" i="22"/>
  <c r="B92" i="22"/>
  <c r="C92" i="22"/>
  <c r="D92" i="22"/>
  <c r="E92" i="22"/>
  <c r="G92" i="22"/>
  <c r="H92" i="22"/>
  <c r="D92" i="18"/>
  <c r="AO92" i="18"/>
  <c r="AJ92" i="18"/>
  <c r="L92" i="22"/>
  <c r="AP92" i="18"/>
  <c r="AK92" i="18"/>
  <c r="M92" i="22"/>
  <c r="P92" i="22"/>
  <c r="A93" i="22"/>
  <c r="B93" i="22"/>
  <c r="C93" i="22"/>
  <c r="D93" i="22"/>
  <c r="E93" i="22"/>
  <c r="F93" i="22"/>
  <c r="G93" i="22"/>
  <c r="H93" i="22"/>
  <c r="D93" i="18"/>
  <c r="AO93" i="18"/>
  <c r="AJ93" i="18"/>
  <c r="L93" i="22"/>
  <c r="AP93" i="18"/>
  <c r="AK93" i="18"/>
  <c r="M93" i="22"/>
  <c r="AQ93" i="18"/>
  <c r="AL93" i="18"/>
  <c r="N93" i="22"/>
  <c r="P93" i="22"/>
  <c r="A94" i="22"/>
  <c r="B94" i="22"/>
  <c r="C94" i="22"/>
  <c r="D94" i="22"/>
  <c r="E94" i="22"/>
  <c r="G94" i="22"/>
  <c r="H94" i="22"/>
  <c r="D94" i="18"/>
  <c r="P94" i="22"/>
  <c r="A95" i="22"/>
  <c r="B95" i="22"/>
  <c r="C95" i="22"/>
  <c r="D95" i="22"/>
  <c r="E95" i="22"/>
  <c r="G95" i="22"/>
  <c r="H95" i="22"/>
  <c r="D95" i="18"/>
  <c r="AP95" i="18"/>
  <c r="AK95" i="18"/>
  <c r="M95" i="22"/>
  <c r="P95" i="22"/>
  <c r="A96" i="22"/>
  <c r="B96" i="22"/>
  <c r="C96" i="22"/>
  <c r="D96" i="22"/>
  <c r="E96" i="22"/>
  <c r="G96" i="22"/>
  <c r="H96" i="22"/>
  <c r="D96" i="18"/>
  <c r="AO96" i="18"/>
  <c r="AJ96" i="18"/>
  <c r="L96" i="22"/>
  <c r="AP96" i="18"/>
  <c r="AK96" i="18"/>
  <c r="M96" i="22"/>
  <c r="P96" i="22"/>
  <c r="A97" i="22"/>
  <c r="B97" i="22"/>
  <c r="C97" i="22"/>
  <c r="D97" i="22"/>
  <c r="E97" i="22"/>
  <c r="F97" i="22"/>
  <c r="G97" i="22"/>
  <c r="H97" i="22"/>
  <c r="D97" i="18"/>
  <c r="AO97" i="18"/>
  <c r="AJ97" i="18"/>
  <c r="L97" i="22"/>
  <c r="AP97" i="18"/>
  <c r="AK97" i="18"/>
  <c r="M97" i="22"/>
  <c r="AQ97" i="18"/>
  <c r="AL97" i="18"/>
  <c r="N97" i="22"/>
  <c r="P97" i="22"/>
  <c r="A98" i="22"/>
  <c r="B98" i="22"/>
  <c r="C98" i="22"/>
  <c r="D98" i="22"/>
  <c r="E98" i="22"/>
  <c r="F98" i="22"/>
  <c r="G98" i="22"/>
  <c r="H98" i="22"/>
  <c r="D98" i="18"/>
  <c r="P98" i="22"/>
  <c r="A99" i="22"/>
  <c r="B99" i="22"/>
  <c r="C99" i="22"/>
  <c r="D99" i="22"/>
  <c r="E99" i="22"/>
  <c r="G99" i="22"/>
  <c r="H99" i="22"/>
  <c r="D99" i="18"/>
  <c r="AP99" i="18"/>
  <c r="AK99" i="18"/>
  <c r="M99" i="22"/>
  <c r="P99" i="22"/>
  <c r="A100" i="22"/>
  <c r="B100" i="22"/>
  <c r="C100" i="22"/>
  <c r="D100" i="22"/>
  <c r="E100" i="22"/>
  <c r="G100" i="22"/>
  <c r="H100" i="22"/>
  <c r="D100" i="18"/>
  <c r="AO100" i="18"/>
  <c r="AJ100" i="18"/>
  <c r="L100" i="22"/>
  <c r="AP100" i="18"/>
  <c r="AK100" i="18"/>
  <c r="M100" i="22"/>
  <c r="P100" i="22"/>
  <c r="A101" i="22"/>
  <c r="B101" i="22"/>
  <c r="C101" i="22"/>
  <c r="D101" i="22"/>
  <c r="E101" i="22"/>
  <c r="F101" i="22"/>
  <c r="G101" i="22"/>
  <c r="H101" i="22"/>
  <c r="D101" i="18"/>
  <c r="AN101" i="18"/>
  <c r="AI101" i="18"/>
  <c r="K101" i="22"/>
  <c r="AO101" i="18"/>
  <c r="AJ101" i="18"/>
  <c r="L101" i="22"/>
  <c r="AP101" i="18"/>
  <c r="AK101" i="18"/>
  <c r="M101" i="22"/>
  <c r="AQ101" i="18"/>
  <c r="AL101" i="18"/>
  <c r="N101" i="22"/>
  <c r="AR101" i="18"/>
  <c r="AM101" i="18"/>
  <c r="O101" i="22"/>
  <c r="P101" i="22"/>
  <c r="A102" i="22"/>
  <c r="B102" i="22"/>
  <c r="C102" i="22"/>
  <c r="D102" i="22"/>
  <c r="E102" i="22"/>
  <c r="F102" i="22"/>
  <c r="G102" i="22"/>
  <c r="H102" i="22"/>
  <c r="I102" i="22"/>
  <c r="J102" i="22"/>
  <c r="K102" i="22"/>
  <c r="L102" i="22"/>
  <c r="M102" i="22"/>
  <c r="N102" i="22"/>
  <c r="O102" i="22"/>
  <c r="P102" i="22"/>
  <c r="A103" i="22"/>
  <c r="E103" i="22"/>
  <c r="F103" i="22"/>
  <c r="G103" i="22"/>
  <c r="H103" i="22"/>
  <c r="I103" i="22"/>
  <c r="J103" i="22"/>
  <c r="K103" i="22"/>
  <c r="L103" i="22"/>
  <c r="M103" i="22"/>
  <c r="N103" i="22"/>
  <c r="O103" i="22"/>
  <c r="P103" i="22"/>
  <c r="A104" i="22"/>
  <c r="F104" i="22"/>
  <c r="G104" i="22"/>
  <c r="H104" i="22"/>
  <c r="I104" i="22"/>
  <c r="J104" i="22"/>
  <c r="K104" i="22"/>
  <c r="L104" i="22"/>
  <c r="M104" i="22"/>
  <c r="N104" i="22"/>
  <c r="O104" i="22"/>
  <c r="P104" i="22"/>
  <c r="A105" i="22"/>
  <c r="B105" i="22"/>
  <c r="C105" i="22"/>
  <c r="D105" i="22"/>
  <c r="E105" i="22"/>
  <c r="F105" i="22"/>
  <c r="G105" i="22"/>
  <c r="H105" i="22"/>
  <c r="AG105" i="18"/>
  <c r="I105" i="22"/>
  <c r="AH105" i="18"/>
  <c r="J105" i="22"/>
  <c r="AI105" i="18"/>
  <c r="K105" i="22"/>
  <c r="AJ105" i="18"/>
  <c r="L105" i="22"/>
  <c r="AK105" i="18"/>
  <c r="M105" i="22"/>
  <c r="AL105" i="18"/>
  <c r="N105" i="22"/>
  <c r="AM105" i="18"/>
  <c r="O105" i="22"/>
  <c r="P105" i="22"/>
  <c r="A106" i="22"/>
  <c r="B106" i="22"/>
  <c r="C106" i="22"/>
  <c r="D106" i="22"/>
  <c r="E106" i="22"/>
  <c r="AB106" i="20"/>
  <c r="AC106" i="20"/>
  <c r="E106" i="18"/>
  <c r="F106" i="22"/>
  <c r="G106" i="22"/>
  <c r="H106" i="22"/>
  <c r="AZ106" i="18"/>
  <c r="AW106" i="18"/>
  <c r="BE106" i="18"/>
  <c r="BC106" i="18"/>
  <c r="BA106" i="18"/>
  <c r="AX106" i="18"/>
  <c r="BD106" i="18"/>
  <c r="BB106" i="18"/>
  <c r="AY106" i="18"/>
  <c r="AB107" i="20"/>
  <c r="AC107" i="20"/>
  <c r="E107" i="18"/>
  <c r="AZ107" i="18"/>
  <c r="AW107" i="18"/>
  <c r="BA107" i="18"/>
  <c r="AX107" i="18"/>
  <c r="BB107" i="18"/>
  <c r="AY107" i="18"/>
  <c r="AB108" i="20"/>
  <c r="AC108" i="20"/>
  <c r="E108" i="18"/>
  <c r="AZ108" i="18"/>
  <c r="AW108" i="18"/>
  <c r="BA108" i="18"/>
  <c r="AX108" i="18"/>
  <c r="BB108" i="18"/>
  <c r="AY108" i="18"/>
  <c r="AB109" i="20"/>
  <c r="AC109" i="20"/>
  <c r="E109" i="18"/>
  <c r="AZ109" i="18"/>
  <c r="AW109" i="18"/>
  <c r="BA109" i="18"/>
  <c r="AX109" i="18"/>
  <c r="BB109" i="18"/>
  <c r="AY109" i="18"/>
  <c r="AB110" i="20"/>
  <c r="AC110" i="20"/>
  <c r="E110" i="18"/>
  <c r="AZ110" i="18"/>
  <c r="AW110" i="18"/>
  <c r="BA110" i="18"/>
  <c r="AX110" i="18"/>
  <c r="BB110" i="18"/>
  <c r="AY110" i="18"/>
  <c r="AB111" i="20"/>
  <c r="AC111" i="20"/>
  <c r="E111" i="18"/>
  <c r="AD111" i="18"/>
  <c r="AZ111" i="18"/>
  <c r="AW111" i="18"/>
  <c r="BA111" i="18"/>
  <c r="AX111" i="18"/>
  <c r="BB111" i="18"/>
  <c r="AY111" i="18"/>
  <c r="AB112" i="20"/>
  <c r="AC112" i="20"/>
  <c r="E112" i="18"/>
  <c r="AD112" i="18"/>
  <c r="AZ112" i="18"/>
  <c r="AW112" i="18"/>
  <c r="BA112" i="18"/>
  <c r="AX112" i="18"/>
  <c r="BB112" i="18"/>
  <c r="AY112" i="18"/>
  <c r="BF112" i="18"/>
  <c r="BG112" i="18"/>
  <c r="AE112" i="18"/>
  <c r="AF112" i="18"/>
  <c r="AB113" i="20"/>
  <c r="AC113" i="20"/>
  <c r="E113" i="18"/>
  <c r="AD113" i="18"/>
  <c r="AZ113" i="18"/>
  <c r="AW113" i="18"/>
  <c r="BA113" i="18"/>
  <c r="AX113" i="18"/>
  <c r="BB113" i="18"/>
  <c r="AY113" i="18"/>
  <c r="BF113" i="18"/>
  <c r="BG113" i="18"/>
  <c r="AE113" i="18"/>
  <c r="AF113" i="18"/>
  <c r="AB114" i="20"/>
  <c r="AC114" i="20"/>
  <c r="E114" i="18"/>
  <c r="AD114" i="18"/>
  <c r="AZ114" i="18"/>
  <c r="AW114" i="18"/>
  <c r="BA114" i="18"/>
  <c r="AX114" i="18"/>
  <c r="BB114" i="18"/>
  <c r="AY114" i="18"/>
  <c r="AB115" i="20"/>
  <c r="AC115" i="20"/>
  <c r="E115" i="18"/>
  <c r="AD115" i="18"/>
  <c r="AZ115" i="18"/>
  <c r="AW115" i="18"/>
  <c r="BA115" i="18"/>
  <c r="AX115" i="18"/>
  <c r="BB115" i="18"/>
  <c r="AY115" i="18"/>
  <c r="AB116" i="20"/>
  <c r="AC116" i="20"/>
  <c r="E116" i="18"/>
  <c r="AD116" i="18"/>
  <c r="AZ116" i="18"/>
  <c r="AW116" i="18"/>
  <c r="BA116" i="18"/>
  <c r="AX116" i="18"/>
  <c r="BB116" i="18"/>
  <c r="AY116" i="18"/>
  <c r="AB117" i="20"/>
  <c r="AC117" i="20"/>
  <c r="E117" i="18"/>
  <c r="AD117" i="18"/>
  <c r="AZ117" i="18"/>
  <c r="AW117" i="18"/>
  <c r="BA117" i="18"/>
  <c r="AX117" i="18"/>
  <c r="BB117" i="18"/>
  <c r="AY117" i="18"/>
  <c r="BF117" i="18"/>
  <c r="BG117" i="18"/>
  <c r="AE117" i="18"/>
  <c r="AF117" i="18"/>
  <c r="AB118" i="20"/>
  <c r="AC118" i="20"/>
  <c r="E118" i="18"/>
  <c r="AD118" i="18"/>
  <c r="AZ118" i="18"/>
  <c r="AW118" i="18"/>
  <c r="BA118" i="18"/>
  <c r="AX118" i="18"/>
  <c r="BB118" i="18"/>
  <c r="AY118" i="18"/>
  <c r="AB119" i="20"/>
  <c r="AC119" i="20"/>
  <c r="E119" i="18"/>
  <c r="AD119" i="18"/>
  <c r="AZ119" i="18"/>
  <c r="AW119" i="18"/>
  <c r="BA119" i="18"/>
  <c r="AX119" i="18"/>
  <c r="BB119" i="18"/>
  <c r="AY119" i="18"/>
  <c r="AB120" i="20"/>
  <c r="AC120" i="20"/>
  <c r="E120" i="18"/>
  <c r="AD120" i="18"/>
  <c r="AZ120" i="18"/>
  <c r="AW120" i="18"/>
  <c r="BA120" i="18"/>
  <c r="AX120" i="18"/>
  <c r="BB120" i="18"/>
  <c r="AY120" i="18"/>
  <c r="BF120" i="18"/>
  <c r="BG120" i="18"/>
  <c r="AE120" i="18"/>
  <c r="AF120" i="18"/>
  <c r="AB121" i="20"/>
  <c r="AC121" i="20"/>
  <c r="E121" i="18"/>
  <c r="AD121" i="18"/>
  <c r="AZ121" i="18"/>
  <c r="AW121" i="18"/>
  <c r="BA121" i="18"/>
  <c r="AX121" i="18"/>
  <c r="BB121" i="18"/>
  <c r="AY121" i="18"/>
  <c r="BF121" i="18"/>
  <c r="BG121" i="18"/>
  <c r="AE121" i="18"/>
  <c r="AF121" i="18"/>
  <c r="AB122" i="20"/>
  <c r="AC122" i="20"/>
  <c r="E122" i="18"/>
  <c r="AD122" i="18"/>
  <c r="AZ122" i="18"/>
  <c r="AW122" i="18"/>
  <c r="BA122" i="18"/>
  <c r="AX122" i="18"/>
  <c r="BB122" i="18"/>
  <c r="AY122" i="18"/>
  <c r="AB123" i="20"/>
  <c r="AC123" i="20"/>
  <c r="E123" i="18"/>
  <c r="AD123" i="18"/>
  <c r="AZ123" i="18"/>
  <c r="AW123" i="18"/>
  <c r="BA123" i="18"/>
  <c r="AX123" i="18"/>
  <c r="BB123" i="18"/>
  <c r="AY123" i="18"/>
  <c r="AB124" i="20"/>
  <c r="AC124" i="20"/>
  <c r="E124" i="18"/>
  <c r="AD124" i="18"/>
  <c r="AZ124" i="18"/>
  <c r="AW124" i="18"/>
  <c r="BA124" i="18"/>
  <c r="AX124" i="18"/>
  <c r="BB124" i="18"/>
  <c r="AY124" i="18"/>
  <c r="BF124" i="18"/>
  <c r="BG124" i="18"/>
  <c r="AE124" i="18"/>
  <c r="AF124" i="18"/>
  <c r="AB125" i="20"/>
  <c r="AC125" i="20"/>
  <c r="E125" i="18"/>
  <c r="AD125" i="18"/>
  <c r="AZ125" i="18"/>
  <c r="AW125" i="18"/>
  <c r="BA125" i="18"/>
  <c r="AX125" i="18"/>
  <c r="BB125" i="18"/>
  <c r="AY125" i="18"/>
  <c r="BF125" i="18"/>
  <c r="BG125" i="18"/>
  <c r="AE125" i="18"/>
  <c r="AF125" i="18"/>
  <c r="AB126" i="20"/>
  <c r="AC126" i="20"/>
  <c r="E126" i="18"/>
  <c r="AD126" i="18"/>
  <c r="AZ126" i="18"/>
  <c r="AW126" i="18"/>
  <c r="BA126" i="18"/>
  <c r="AX126" i="18"/>
  <c r="BB126" i="18"/>
  <c r="AY126" i="18"/>
  <c r="AB127" i="20"/>
  <c r="AC127" i="20"/>
  <c r="E127" i="18"/>
  <c r="AD127" i="18"/>
  <c r="AZ127" i="18"/>
  <c r="AW127" i="18"/>
  <c r="BA127" i="18"/>
  <c r="AX127" i="18"/>
  <c r="BB127" i="18"/>
  <c r="AY127" i="18"/>
  <c r="BF127" i="18"/>
  <c r="BG127" i="18"/>
  <c r="AE127" i="18"/>
  <c r="AF127" i="18"/>
  <c r="AB128" i="20"/>
  <c r="AC128" i="20"/>
  <c r="E128" i="18"/>
  <c r="AD128" i="18"/>
  <c r="AZ128" i="18"/>
  <c r="AW128" i="18"/>
  <c r="BA128" i="18"/>
  <c r="AX128" i="18"/>
  <c r="BB128" i="18"/>
  <c r="AY128" i="18"/>
  <c r="BF128" i="18"/>
  <c r="BG128" i="18"/>
  <c r="AE128" i="18"/>
  <c r="AF128" i="18"/>
  <c r="AB129" i="20"/>
  <c r="AC129" i="20"/>
  <c r="E129" i="18"/>
  <c r="AD129" i="18"/>
  <c r="AZ129" i="18"/>
  <c r="AW129" i="18"/>
  <c r="BA129" i="18"/>
  <c r="AX129" i="18"/>
  <c r="BB129" i="18"/>
  <c r="AY129" i="18"/>
  <c r="BF129" i="18"/>
  <c r="BG129" i="18"/>
  <c r="AE129" i="18"/>
  <c r="AF129" i="18"/>
  <c r="AB130" i="20"/>
  <c r="AC130" i="20"/>
  <c r="E130" i="18"/>
  <c r="AD130" i="18"/>
  <c r="AZ130" i="18"/>
  <c r="AW130" i="18"/>
  <c r="BA130" i="18"/>
  <c r="AX130" i="18"/>
  <c r="BB130" i="18"/>
  <c r="AY130" i="18"/>
  <c r="AB131" i="20"/>
  <c r="AC131" i="20"/>
  <c r="E131" i="18"/>
  <c r="AD131" i="18"/>
  <c r="AZ131" i="18"/>
  <c r="AW131" i="18"/>
  <c r="BA131" i="18"/>
  <c r="AX131" i="18"/>
  <c r="BB131" i="18"/>
  <c r="AY131" i="18"/>
  <c r="AB132" i="20"/>
  <c r="AC132" i="20"/>
  <c r="E132" i="18"/>
  <c r="AD132" i="18"/>
  <c r="AZ132" i="18"/>
  <c r="AW132" i="18"/>
  <c r="BA132" i="18"/>
  <c r="AX132" i="18"/>
  <c r="BB132" i="18"/>
  <c r="AY132" i="18"/>
  <c r="AB133" i="20"/>
  <c r="AC133" i="20"/>
  <c r="E133" i="18"/>
  <c r="AD133" i="18"/>
  <c r="AZ133" i="18"/>
  <c r="AW133" i="18"/>
  <c r="BA133" i="18"/>
  <c r="AX133" i="18"/>
  <c r="BB133" i="18"/>
  <c r="AY133" i="18"/>
  <c r="AB134" i="20"/>
  <c r="AC134" i="20"/>
  <c r="E134" i="18"/>
  <c r="AD134" i="18"/>
  <c r="AZ134" i="18"/>
  <c r="AW134" i="18"/>
  <c r="BA134" i="18"/>
  <c r="AX134" i="18"/>
  <c r="BB134" i="18"/>
  <c r="AY134" i="18"/>
  <c r="AB135" i="20"/>
  <c r="AC135" i="20"/>
  <c r="E135" i="18"/>
  <c r="AD135" i="18"/>
  <c r="AZ135" i="18"/>
  <c r="AW135" i="18"/>
  <c r="BA135" i="18"/>
  <c r="AX135" i="18"/>
  <c r="BB135" i="18"/>
  <c r="AY135" i="18"/>
  <c r="D106" i="18"/>
  <c r="P106" i="22"/>
  <c r="A107" i="22"/>
  <c r="B107" i="22"/>
  <c r="C107" i="22"/>
  <c r="D107" i="22"/>
  <c r="E107" i="22"/>
  <c r="G107" i="22"/>
  <c r="H107" i="22"/>
  <c r="D107" i="18"/>
  <c r="AR107" i="18"/>
  <c r="AM107" i="18"/>
  <c r="O107" i="22"/>
  <c r="P107" i="22"/>
  <c r="A108" i="22"/>
  <c r="B108" i="22"/>
  <c r="C108" i="22"/>
  <c r="D108" i="22"/>
  <c r="E108" i="22"/>
  <c r="G108" i="22"/>
  <c r="H108" i="22"/>
  <c r="D108" i="18"/>
  <c r="P108" i="22"/>
  <c r="B109" i="22"/>
  <c r="C109" i="22"/>
  <c r="D109" i="22"/>
  <c r="E109" i="22"/>
  <c r="G109" i="22"/>
  <c r="H109" i="22"/>
  <c r="D109" i="18"/>
  <c r="AN109" i="18"/>
  <c r="AI109" i="18"/>
  <c r="K109" i="22"/>
  <c r="AO109" i="18"/>
  <c r="AJ109" i="18"/>
  <c r="L109" i="22"/>
  <c r="AR109" i="18"/>
  <c r="AM109" i="18"/>
  <c r="O109" i="22"/>
  <c r="P109" i="22"/>
  <c r="B110" i="22"/>
  <c r="C110" i="22"/>
  <c r="D110" i="22"/>
  <c r="E110" i="22"/>
  <c r="G110" i="22"/>
  <c r="H110" i="22"/>
  <c r="D110" i="18"/>
  <c r="AN110" i="18"/>
  <c r="AI110" i="18"/>
  <c r="K110" i="22"/>
  <c r="P110" i="22"/>
  <c r="B111" i="22"/>
  <c r="C111" i="22"/>
  <c r="D111" i="22"/>
  <c r="E111" i="22"/>
  <c r="G111" i="22"/>
  <c r="H111" i="22"/>
  <c r="D111" i="18"/>
  <c r="AR111" i="18"/>
  <c r="AM111" i="18"/>
  <c r="O111" i="22"/>
  <c r="P111" i="22"/>
  <c r="B112" i="22"/>
  <c r="C112" i="22"/>
  <c r="D112" i="22"/>
  <c r="E112" i="22"/>
  <c r="G112" i="22"/>
  <c r="H112" i="22"/>
  <c r="D112" i="18"/>
  <c r="AO112" i="18"/>
  <c r="AJ112" i="18"/>
  <c r="L112" i="22"/>
  <c r="AR112" i="18"/>
  <c r="AM112" i="18"/>
  <c r="O112" i="22"/>
  <c r="P112" i="22"/>
  <c r="B113" i="22"/>
  <c r="C113" i="22"/>
  <c r="D113" i="22"/>
  <c r="E113" i="22"/>
  <c r="G113" i="22"/>
  <c r="H113" i="22"/>
  <c r="D113" i="18"/>
  <c r="AN113" i="18"/>
  <c r="AI113" i="18"/>
  <c r="K113" i="22"/>
  <c r="AO113" i="18"/>
  <c r="AJ113" i="18"/>
  <c r="L113" i="22"/>
  <c r="AR113" i="18"/>
  <c r="AM113" i="18"/>
  <c r="O113" i="22"/>
  <c r="P113" i="22"/>
  <c r="B114" i="22"/>
  <c r="C114" i="22"/>
  <c r="D114" i="22"/>
  <c r="E114" i="22"/>
  <c r="G114" i="22"/>
  <c r="H114" i="22"/>
  <c r="D114" i="18"/>
  <c r="AN114" i="18"/>
  <c r="AI114" i="18"/>
  <c r="K114" i="22"/>
  <c r="AO114" i="18"/>
  <c r="AJ114" i="18"/>
  <c r="L114" i="22"/>
  <c r="P114" i="22"/>
  <c r="A115" i="22"/>
  <c r="B115" i="22"/>
  <c r="C115" i="22"/>
  <c r="D115" i="22"/>
  <c r="E115" i="22"/>
  <c r="G115" i="22"/>
  <c r="H115" i="22"/>
  <c r="D115" i="18"/>
  <c r="AN115" i="18"/>
  <c r="AI115" i="18"/>
  <c r="K115" i="22"/>
  <c r="AR115" i="18"/>
  <c r="AM115" i="18"/>
  <c r="O115" i="22"/>
  <c r="P115" i="22"/>
  <c r="A116" i="22"/>
  <c r="B116" i="22"/>
  <c r="C116" i="22"/>
  <c r="D116" i="22"/>
  <c r="E116" i="22"/>
  <c r="G116" i="22"/>
  <c r="H116" i="22"/>
  <c r="D116" i="18"/>
  <c r="P116" i="22"/>
  <c r="A117" i="22"/>
  <c r="B117" i="22"/>
  <c r="C117" i="22"/>
  <c r="D117" i="22"/>
  <c r="E117" i="22"/>
  <c r="G117" i="22"/>
  <c r="H117" i="22"/>
  <c r="D117" i="18"/>
  <c r="AN117" i="18"/>
  <c r="AI117" i="18"/>
  <c r="K117" i="22"/>
  <c r="AO117" i="18"/>
  <c r="AJ117" i="18"/>
  <c r="L117" i="22"/>
  <c r="AR117" i="18"/>
  <c r="AM117" i="18"/>
  <c r="O117" i="22"/>
  <c r="P117" i="22"/>
  <c r="A118" i="22"/>
  <c r="B118" i="22"/>
  <c r="C118" i="22"/>
  <c r="D118" i="22"/>
  <c r="E118" i="22"/>
  <c r="G118" i="22"/>
  <c r="H118" i="22"/>
  <c r="D118" i="18"/>
  <c r="AN118" i="18"/>
  <c r="AI118" i="18"/>
  <c r="K118" i="22"/>
  <c r="AO118" i="18"/>
  <c r="AJ118" i="18"/>
  <c r="L118" i="22"/>
  <c r="P118" i="22"/>
  <c r="A119" i="22"/>
  <c r="B119" i="22"/>
  <c r="C119" i="22"/>
  <c r="D119" i="22"/>
  <c r="E119" i="22"/>
  <c r="G119" i="22"/>
  <c r="H119" i="22"/>
  <c r="D119" i="18"/>
  <c r="AN119" i="18"/>
  <c r="AI119" i="18"/>
  <c r="K119" i="22"/>
  <c r="AR119" i="18"/>
  <c r="AM119" i="18"/>
  <c r="O119" i="22"/>
  <c r="P119" i="22"/>
  <c r="A120" i="22"/>
  <c r="B120" i="22"/>
  <c r="C120" i="22"/>
  <c r="D120" i="22"/>
  <c r="E120" i="22"/>
  <c r="G120" i="22"/>
  <c r="H120" i="22"/>
  <c r="D120" i="18"/>
  <c r="P120" i="22"/>
  <c r="A121" i="22"/>
  <c r="B121" i="22"/>
  <c r="C121" i="22"/>
  <c r="D121" i="22"/>
  <c r="E121" i="22"/>
  <c r="G121" i="22"/>
  <c r="H121" i="22"/>
  <c r="D121" i="18"/>
  <c r="AN121" i="18"/>
  <c r="AI121" i="18"/>
  <c r="K121" i="22"/>
  <c r="AO121" i="18"/>
  <c r="AJ121" i="18"/>
  <c r="L121" i="22"/>
  <c r="AR121" i="18"/>
  <c r="AM121" i="18"/>
  <c r="O121" i="22"/>
  <c r="P121" i="22"/>
  <c r="A122" i="22"/>
  <c r="B122" i="22"/>
  <c r="C122" i="22"/>
  <c r="D122" i="22"/>
  <c r="E122" i="22"/>
  <c r="G122" i="22"/>
  <c r="H122" i="22"/>
  <c r="D122" i="18"/>
  <c r="AO122" i="18"/>
  <c r="AJ122" i="18"/>
  <c r="L122" i="22"/>
  <c r="P122" i="22"/>
  <c r="A123" i="22"/>
  <c r="B123" i="22"/>
  <c r="C123" i="22"/>
  <c r="D123" i="22"/>
  <c r="E123" i="22"/>
  <c r="G123" i="22"/>
  <c r="H123" i="22"/>
  <c r="D123" i="18"/>
  <c r="AN123" i="18"/>
  <c r="AI123" i="18"/>
  <c r="K123" i="22"/>
  <c r="P123" i="22"/>
  <c r="A124" i="22"/>
  <c r="B124" i="22"/>
  <c r="C124" i="22"/>
  <c r="D124" i="22"/>
  <c r="E124" i="22"/>
  <c r="G124" i="22"/>
  <c r="H124" i="22"/>
  <c r="D124" i="18"/>
  <c r="AO124" i="18"/>
  <c r="AJ124" i="18"/>
  <c r="L124" i="22"/>
  <c r="AR124" i="18"/>
  <c r="AM124" i="18"/>
  <c r="O124" i="22"/>
  <c r="P124" i="22"/>
  <c r="A125" i="22"/>
  <c r="B125" i="22"/>
  <c r="C125" i="22"/>
  <c r="D125" i="22"/>
  <c r="E125" i="22"/>
  <c r="G125" i="22"/>
  <c r="H125" i="22"/>
  <c r="D125" i="18"/>
  <c r="AN125" i="18"/>
  <c r="AI125" i="18"/>
  <c r="K125" i="22"/>
  <c r="AO125" i="18"/>
  <c r="AJ125" i="18"/>
  <c r="L125" i="22"/>
  <c r="AR125" i="18"/>
  <c r="AM125" i="18"/>
  <c r="O125" i="22"/>
  <c r="P125" i="22"/>
  <c r="A126" i="22"/>
  <c r="B126" i="22"/>
  <c r="C126" i="22"/>
  <c r="D126" i="22"/>
  <c r="E126" i="22"/>
  <c r="G126" i="22"/>
  <c r="H126" i="22"/>
  <c r="D126" i="18"/>
  <c r="P126" i="22"/>
  <c r="A127" i="22"/>
  <c r="B127" i="22"/>
  <c r="C127" i="22"/>
  <c r="D127" i="22"/>
  <c r="E127" i="22"/>
  <c r="G127" i="22"/>
  <c r="H127" i="22"/>
  <c r="D127" i="18"/>
  <c r="AN127" i="18"/>
  <c r="AI127" i="18"/>
  <c r="K127" i="22"/>
  <c r="P127" i="22"/>
  <c r="A128" i="22"/>
  <c r="B128" i="22"/>
  <c r="C128" i="22"/>
  <c r="D128" i="22"/>
  <c r="E128" i="22"/>
  <c r="G128" i="22"/>
  <c r="H128" i="22"/>
  <c r="D128" i="18"/>
  <c r="AO128" i="18"/>
  <c r="AJ128" i="18"/>
  <c r="L128" i="22"/>
  <c r="AR128" i="18"/>
  <c r="AM128" i="18"/>
  <c r="O128" i="22"/>
  <c r="P128" i="22"/>
  <c r="A129" i="22"/>
  <c r="B129" i="22"/>
  <c r="C129" i="22"/>
  <c r="D129" i="22"/>
  <c r="E129" i="22"/>
  <c r="G129" i="22"/>
  <c r="H129" i="22"/>
  <c r="D129" i="18"/>
  <c r="AP129" i="18"/>
  <c r="AN129" i="18"/>
  <c r="AI129" i="18"/>
  <c r="K129" i="22"/>
  <c r="AO129" i="18"/>
  <c r="AJ129" i="18"/>
  <c r="L129" i="22"/>
  <c r="AK129" i="18"/>
  <c r="M129" i="22"/>
  <c r="AQ129" i="18"/>
  <c r="AL129" i="18"/>
  <c r="N129" i="22"/>
  <c r="AR129" i="18"/>
  <c r="AM129" i="18"/>
  <c r="O129" i="22"/>
  <c r="P129" i="22"/>
  <c r="A130" i="22"/>
  <c r="B130" i="22"/>
  <c r="C130" i="22"/>
  <c r="D130" i="22"/>
  <c r="E130" i="22"/>
  <c r="F130" i="22"/>
  <c r="G130" i="22"/>
  <c r="H130" i="22"/>
  <c r="D130" i="18"/>
  <c r="P130" i="22"/>
  <c r="A131" i="22"/>
  <c r="B131" i="22"/>
  <c r="C131" i="22"/>
  <c r="D131" i="22"/>
  <c r="E131" i="22"/>
  <c r="F131" i="22"/>
  <c r="G131" i="22"/>
  <c r="H131" i="22"/>
  <c r="D131" i="18"/>
  <c r="AN131" i="18"/>
  <c r="AI131" i="18"/>
  <c r="K131" i="22"/>
  <c r="AO131" i="18"/>
  <c r="AJ131" i="18"/>
  <c r="L131" i="22"/>
  <c r="AQ131" i="18"/>
  <c r="AL131" i="18"/>
  <c r="N131" i="22"/>
  <c r="P131" i="22"/>
  <c r="A132" i="22"/>
  <c r="B132" i="22"/>
  <c r="C132" i="22"/>
  <c r="D132" i="22"/>
  <c r="E132" i="22"/>
  <c r="G132" i="22"/>
  <c r="H132" i="22"/>
  <c r="D132" i="18"/>
  <c r="AR132" i="18"/>
  <c r="AM132" i="18"/>
  <c r="O132" i="22"/>
  <c r="P132" i="22"/>
  <c r="A133" i="22"/>
  <c r="B133" i="22"/>
  <c r="C133" i="22"/>
  <c r="D133" i="22"/>
  <c r="E133" i="22"/>
  <c r="F133" i="22"/>
  <c r="G133" i="22"/>
  <c r="H133" i="22"/>
  <c r="D133" i="18"/>
  <c r="AP133" i="18"/>
  <c r="AN133" i="18"/>
  <c r="AI133" i="18"/>
  <c r="K133" i="22"/>
  <c r="AO133" i="18"/>
  <c r="AJ133" i="18"/>
  <c r="L133" i="22"/>
  <c r="AK133" i="18"/>
  <c r="M133" i="22"/>
  <c r="AQ133" i="18"/>
  <c r="AL133" i="18"/>
  <c r="N133" i="22"/>
  <c r="AR133" i="18"/>
  <c r="AM133" i="18"/>
  <c r="O133" i="22"/>
  <c r="P133" i="22"/>
  <c r="A134" i="22"/>
  <c r="B134" i="22"/>
  <c r="C134" i="22"/>
  <c r="D134" i="22"/>
  <c r="E134" i="22"/>
  <c r="F134" i="22"/>
  <c r="G134" i="22"/>
  <c r="H134" i="22"/>
  <c r="D134" i="18"/>
  <c r="AR134" i="18"/>
  <c r="AM134" i="18"/>
  <c r="O134" i="22"/>
  <c r="AO134" i="18"/>
  <c r="AJ134" i="18"/>
  <c r="L134" i="22"/>
  <c r="AQ134" i="18"/>
  <c r="AL134" i="18"/>
  <c r="N134" i="22"/>
  <c r="P134" i="22"/>
  <c r="A135" i="22"/>
  <c r="B135" i="22"/>
  <c r="C135" i="22"/>
  <c r="D135" i="22"/>
  <c r="E135" i="22"/>
  <c r="F135" i="22"/>
  <c r="G135" i="22"/>
  <c r="H135" i="22"/>
  <c r="D135" i="18"/>
  <c r="AN135" i="18"/>
  <c r="AI135" i="18"/>
  <c r="K135" i="22"/>
  <c r="AO135" i="18"/>
  <c r="AJ135" i="18"/>
  <c r="L135" i="22"/>
  <c r="AQ135" i="18"/>
  <c r="AL135" i="18"/>
  <c r="N135" i="22"/>
  <c r="P135" i="22"/>
  <c r="A136" i="22"/>
  <c r="B136" i="22"/>
  <c r="C136" i="22"/>
  <c r="D136" i="22"/>
  <c r="E136" i="22"/>
  <c r="F136" i="22"/>
  <c r="G136" i="22"/>
  <c r="H136" i="22"/>
  <c r="I136" i="22"/>
  <c r="J136" i="22"/>
  <c r="K136" i="22"/>
  <c r="L136" i="22"/>
  <c r="M136" i="22"/>
  <c r="N136" i="22"/>
  <c r="O136" i="22"/>
  <c r="P136" i="22"/>
  <c r="A137" i="22"/>
  <c r="B137" i="22"/>
  <c r="C137" i="22"/>
  <c r="D137" i="22"/>
  <c r="E137" i="22"/>
  <c r="F137" i="22"/>
  <c r="G137" i="22"/>
  <c r="H137" i="22"/>
  <c r="I137" i="22"/>
  <c r="J137" i="22"/>
  <c r="K137" i="22"/>
  <c r="L137" i="22"/>
  <c r="M137" i="22"/>
  <c r="N137" i="22"/>
  <c r="O137" i="22"/>
  <c r="P137" i="22"/>
  <c r="A138" i="1"/>
  <c r="A138" i="22"/>
  <c r="E138" i="22"/>
  <c r="F138" i="22"/>
  <c r="G138" i="22"/>
  <c r="H138" i="22"/>
  <c r="I138" i="22"/>
  <c r="J138" i="22"/>
  <c r="K138" i="22"/>
  <c r="L138" i="22"/>
  <c r="M138" i="22"/>
  <c r="N138" i="22"/>
  <c r="O138" i="22"/>
  <c r="P138" i="22"/>
  <c r="A139" i="22"/>
  <c r="F139" i="22"/>
  <c r="G139" i="22"/>
  <c r="H139" i="22"/>
  <c r="I139" i="22"/>
  <c r="J139" i="22"/>
  <c r="K139" i="22"/>
  <c r="L139" i="22"/>
  <c r="M139" i="22"/>
  <c r="N139" i="22"/>
  <c r="O139" i="22"/>
  <c r="P139" i="22"/>
  <c r="A140" i="22"/>
  <c r="B140" i="22"/>
  <c r="C140" i="22"/>
  <c r="D140" i="22"/>
  <c r="E140" i="22"/>
  <c r="F140" i="22"/>
  <c r="G140" i="22"/>
  <c r="H140" i="22"/>
  <c r="AG140" i="18"/>
  <c r="I140" i="22"/>
  <c r="AH140" i="18"/>
  <c r="J140" i="22"/>
  <c r="AI140" i="18"/>
  <c r="K140" i="22"/>
  <c r="AJ140" i="18"/>
  <c r="L140" i="22"/>
  <c r="AK140" i="18"/>
  <c r="M140" i="22"/>
  <c r="AL140" i="18"/>
  <c r="N140" i="22"/>
  <c r="AM140" i="18"/>
  <c r="O140" i="22"/>
  <c r="P140" i="22"/>
  <c r="A141" i="22"/>
  <c r="B141" i="22"/>
  <c r="C141" i="22"/>
  <c r="D141" i="22"/>
  <c r="E141" i="22"/>
  <c r="AB141" i="20"/>
  <c r="AC141" i="20"/>
  <c r="E141" i="18"/>
  <c r="F141" i="22"/>
  <c r="G141" i="22"/>
  <c r="H141" i="22"/>
  <c r="AZ141" i="18"/>
  <c r="AW141" i="18"/>
  <c r="BE141" i="18"/>
  <c r="BA141" i="18"/>
  <c r="AX141" i="18"/>
  <c r="BD141" i="18"/>
  <c r="BB141" i="18"/>
  <c r="AY141" i="18"/>
  <c r="AB142" i="20"/>
  <c r="AC142" i="20"/>
  <c r="E142" i="18"/>
  <c r="F142" i="22"/>
  <c r="AZ142" i="18"/>
  <c r="AW142" i="18"/>
  <c r="BA142" i="18"/>
  <c r="AX142" i="18"/>
  <c r="BB142" i="18"/>
  <c r="AY142" i="18"/>
  <c r="AB143" i="20"/>
  <c r="AC143" i="20"/>
  <c r="E143" i="18"/>
  <c r="F143" i="22"/>
  <c r="AD143" i="18"/>
  <c r="AZ143" i="18"/>
  <c r="AW143" i="18"/>
  <c r="BA143" i="18"/>
  <c r="AX143" i="18"/>
  <c r="BB143" i="18"/>
  <c r="AY143" i="18"/>
  <c r="AB144" i="20"/>
  <c r="AC144" i="20"/>
  <c r="E144" i="18"/>
  <c r="AD144" i="18"/>
  <c r="AZ144" i="18"/>
  <c r="AW144" i="18"/>
  <c r="BA144" i="18"/>
  <c r="AX144" i="18"/>
  <c r="BB144" i="18"/>
  <c r="AY144" i="18"/>
  <c r="AB145" i="20"/>
  <c r="AC145" i="20"/>
  <c r="E145" i="18"/>
  <c r="AD145" i="18"/>
  <c r="AZ145" i="18"/>
  <c r="AW145" i="18"/>
  <c r="BA145" i="18"/>
  <c r="AX145" i="18"/>
  <c r="BB145" i="18"/>
  <c r="AY145" i="18"/>
  <c r="AB146" i="20"/>
  <c r="AC146" i="20"/>
  <c r="E146" i="18"/>
  <c r="F146" i="22"/>
  <c r="AD146" i="18"/>
  <c r="AZ146" i="18"/>
  <c r="AW146" i="18"/>
  <c r="BA146" i="18"/>
  <c r="AX146" i="18"/>
  <c r="BB146" i="18"/>
  <c r="AY146" i="18"/>
  <c r="AB147" i="20"/>
  <c r="AC147" i="20"/>
  <c r="E147" i="18"/>
  <c r="F147" i="22"/>
  <c r="AD147" i="18"/>
  <c r="AZ147" i="18"/>
  <c r="AW147" i="18"/>
  <c r="BA147" i="18"/>
  <c r="AX147" i="18"/>
  <c r="BB147" i="18"/>
  <c r="AY147" i="18"/>
  <c r="AB148" i="20"/>
  <c r="AC148" i="20"/>
  <c r="E148" i="18"/>
  <c r="AD148" i="18"/>
  <c r="AZ148" i="18"/>
  <c r="AW148" i="18"/>
  <c r="BA148" i="18"/>
  <c r="AX148" i="18"/>
  <c r="BB148" i="18"/>
  <c r="AY148" i="18"/>
  <c r="AB149" i="20"/>
  <c r="AC149" i="20"/>
  <c r="E149" i="18"/>
  <c r="AD149" i="18"/>
  <c r="AZ149" i="18"/>
  <c r="AW149" i="18"/>
  <c r="BA149" i="18"/>
  <c r="AX149" i="18"/>
  <c r="BB149" i="18"/>
  <c r="AY149" i="18"/>
  <c r="AB150" i="20"/>
  <c r="AC150" i="20"/>
  <c r="E150" i="18"/>
  <c r="F150" i="22"/>
  <c r="AD150" i="18"/>
  <c r="AZ150" i="18"/>
  <c r="AW150" i="18"/>
  <c r="BA150" i="18"/>
  <c r="AX150" i="18"/>
  <c r="BB150" i="18"/>
  <c r="AY150" i="18"/>
  <c r="AB151" i="20"/>
  <c r="AC151" i="20"/>
  <c r="E151" i="18"/>
  <c r="F151" i="22"/>
  <c r="AD151" i="18"/>
  <c r="AZ151" i="18"/>
  <c r="AW151" i="18"/>
  <c r="BA151" i="18"/>
  <c r="AX151" i="18"/>
  <c r="BB151" i="18"/>
  <c r="AY151" i="18"/>
  <c r="AB152" i="20"/>
  <c r="AC152" i="20"/>
  <c r="E152" i="18"/>
  <c r="AD152" i="18"/>
  <c r="AZ152" i="18"/>
  <c r="AW152" i="18"/>
  <c r="BA152" i="18"/>
  <c r="AX152" i="18"/>
  <c r="BB152" i="18"/>
  <c r="AY152" i="18"/>
  <c r="AB153" i="20"/>
  <c r="AC153" i="20"/>
  <c r="E153" i="18"/>
  <c r="AD153" i="18"/>
  <c r="AZ153" i="18"/>
  <c r="AW153" i="18"/>
  <c r="BA153" i="18"/>
  <c r="AX153" i="18"/>
  <c r="BB153" i="18"/>
  <c r="AY153" i="18"/>
  <c r="AB154" i="20"/>
  <c r="AC154" i="20"/>
  <c r="E154" i="18"/>
  <c r="F154" i="22"/>
  <c r="AD154" i="18"/>
  <c r="AZ154" i="18"/>
  <c r="AW154" i="18"/>
  <c r="BA154" i="18"/>
  <c r="AX154" i="18"/>
  <c r="BB154" i="18"/>
  <c r="AY154" i="18"/>
  <c r="AB155" i="20"/>
  <c r="AC155" i="20"/>
  <c r="E155" i="18"/>
  <c r="F155" i="22"/>
  <c r="AD155" i="18"/>
  <c r="AZ155" i="18"/>
  <c r="AW155" i="18"/>
  <c r="BA155" i="18"/>
  <c r="AX155" i="18"/>
  <c r="BB155" i="18"/>
  <c r="AY155" i="18"/>
  <c r="AB156" i="20"/>
  <c r="AC156" i="20"/>
  <c r="E156" i="18"/>
  <c r="AD156" i="18"/>
  <c r="AZ156" i="18"/>
  <c r="AW156" i="18"/>
  <c r="BA156" i="18"/>
  <c r="AX156" i="18"/>
  <c r="BB156" i="18"/>
  <c r="AY156" i="18"/>
  <c r="AB157" i="20"/>
  <c r="AC157" i="20"/>
  <c r="E157" i="18"/>
  <c r="AD157" i="18"/>
  <c r="AZ157" i="18"/>
  <c r="AW157" i="18"/>
  <c r="BA157" i="18"/>
  <c r="AX157" i="18"/>
  <c r="BB157" i="18"/>
  <c r="AY157" i="18"/>
  <c r="AB158" i="20"/>
  <c r="AC158" i="20"/>
  <c r="E158" i="18"/>
  <c r="F158" i="22"/>
  <c r="AD158" i="18"/>
  <c r="AZ158" i="18"/>
  <c r="AW158" i="18"/>
  <c r="BA158" i="18"/>
  <c r="AX158" i="18"/>
  <c r="BB158" i="18"/>
  <c r="AY158" i="18"/>
  <c r="AB159" i="20"/>
  <c r="AC159" i="20"/>
  <c r="E159" i="18"/>
  <c r="F159" i="22"/>
  <c r="AD159" i="18"/>
  <c r="AZ159" i="18"/>
  <c r="AW159" i="18"/>
  <c r="BA159" i="18"/>
  <c r="AX159" i="18"/>
  <c r="BB159" i="18"/>
  <c r="AY159" i="18"/>
  <c r="AB160" i="20"/>
  <c r="AC160" i="20"/>
  <c r="E160" i="18"/>
  <c r="AD160" i="18"/>
  <c r="AZ160" i="18"/>
  <c r="AW160" i="18"/>
  <c r="BA160" i="18"/>
  <c r="AX160" i="18"/>
  <c r="BB160" i="18"/>
  <c r="AY160" i="18"/>
  <c r="AB161" i="20"/>
  <c r="AC161" i="20"/>
  <c r="E161" i="18"/>
  <c r="AD161" i="18"/>
  <c r="AZ161" i="18"/>
  <c r="AW161" i="18"/>
  <c r="BA161" i="18"/>
  <c r="AX161" i="18"/>
  <c r="BB161" i="18"/>
  <c r="AY161" i="18"/>
  <c r="AB162" i="20"/>
  <c r="AC162" i="20"/>
  <c r="E162" i="18"/>
  <c r="F162" i="22"/>
  <c r="AD162" i="18"/>
  <c r="AZ162" i="18"/>
  <c r="AW162" i="18"/>
  <c r="BA162" i="18"/>
  <c r="AX162" i="18"/>
  <c r="BB162" i="18"/>
  <c r="AY162" i="18"/>
  <c r="AB163" i="20"/>
  <c r="AC163" i="20"/>
  <c r="E163" i="18"/>
  <c r="F163" i="22"/>
  <c r="AD163" i="18"/>
  <c r="AZ163" i="18"/>
  <c r="AW163" i="18"/>
  <c r="BA163" i="18"/>
  <c r="AX163" i="18"/>
  <c r="BB163" i="18"/>
  <c r="AY163" i="18"/>
  <c r="AB164" i="20"/>
  <c r="AC164" i="20"/>
  <c r="E164" i="18"/>
  <c r="AD164" i="18"/>
  <c r="AZ164" i="18"/>
  <c r="AW164" i="18"/>
  <c r="BA164" i="18"/>
  <c r="AX164" i="18"/>
  <c r="BB164" i="18"/>
  <c r="AY164" i="18"/>
  <c r="AB165" i="20"/>
  <c r="AC165" i="20"/>
  <c r="E165" i="18"/>
  <c r="AD165" i="18"/>
  <c r="AZ165" i="18"/>
  <c r="AW165" i="18"/>
  <c r="BA165" i="18"/>
  <c r="AX165" i="18"/>
  <c r="BB165" i="18"/>
  <c r="AY165" i="18"/>
  <c r="AB166" i="20"/>
  <c r="AC166" i="20"/>
  <c r="E166" i="18"/>
  <c r="F166" i="22"/>
  <c r="AD166" i="18"/>
  <c r="AZ166" i="18"/>
  <c r="AW166" i="18"/>
  <c r="BA166" i="18"/>
  <c r="AX166" i="18"/>
  <c r="BB166" i="18"/>
  <c r="AY166" i="18"/>
  <c r="AB167" i="20"/>
  <c r="AC167" i="20"/>
  <c r="E167" i="18"/>
  <c r="F167" i="22"/>
  <c r="AD167" i="18"/>
  <c r="AZ167" i="18"/>
  <c r="AW167" i="18"/>
  <c r="BA167" i="18"/>
  <c r="AX167" i="18"/>
  <c r="BB167" i="18"/>
  <c r="AY167" i="18"/>
  <c r="AB168" i="20"/>
  <c r="AC168" i="20"/>
  <c r="E168" i="18"/>
  <c r="AD168" i="18"/>
  <c r="AZ168" i="18"/>
  <c r="AW168" i="18"/>
  <c r="BA168" i="18"/>
  <c r="AX168" i="18"/>
  <c r="BB168" i="18"/>
  <c r="AY168" i="18"/>
  <c r="AB169" i="20"/>
  <c r="AC169" i="20"/>
  <c r="E169" i="18"/>
  <c r="AD169" i="18"/>
  <c r="AZ169" i="18"/>
  <c r="AW169" i="18"/>
  <c r="BA169" i="18"/>
  <c r="AX169" i="18"/>
  <c r="BB169" i="18"/>
  <c r="AY169" i="18"/>
  <c r="AB170" i="20"/>
  <c r="AC170" i="20"/>
  <c r="E170" i="18"/>
  <c r="F170" i="22"/>
  <c r="AD170" i="18"/>
  <c r="AZ170" i="18"/>
  <c r="AW170" i="18"/>
  <c r="BA170" i="18"/>
  <c r="AX170" i="18"/>
  <c r="BB170" i="18"/>
  <c r="AY170" i="18"/>
  <c r="AB171" i="20"/>
  <c r="AC171" i="20"/>
  <c r="E171" i="18"/>
  <c r="F171" i="22"/>
  <c r="AD171" i="18"/>
  <c r="AZ171" i="18"/>
  <c r="AW171" i="18"/>
  <c r="BA171" i="18"/>
  <c r="AX171" i="18"/>
  <c r="BB171" i="18"/>
  <c r="AY171" i="18"/>
  <c r="AB172" i="20"/>
  <c r="AC172" i="20"/>
  <c r="E172" i="18"/>
  <c r="AD172" i="18"/>
  <c r="AZ172" i="18"/>
  <c r="AW172" i="18"/>
  <c r="BA172" i="18"/>
  <c r="AX172" i="18"/>
  <c r="BB172" i="18"/>
  <c r="AY172" i="18"/>
  <c r="D141" i="18"/>
  <c r="AQ141" i="18"/>
  <c r="AN141" i="18"/>
  <c r="AI141" i="18"/>
  <c r="K141" i="22"/>
  <c r="AO141" i="18"/>
  <c r="AJ141" i="18"/>
  <c r="L141" i="22"/>
  <c r="AP141" i="18"/>
  <c r="AK141" i="18"/>
  <c r="M141" i="22"/>
  <c r="AL141" i="18"/>
  <c r="N141" i="22"/>
  <c r="AR141" i="18"/>
  <c r="AM141" i="18"/>
  <c r="O141" i="22"/>
  <c r="P141" i="22"/>
  <c r="A142" i="22"/>
  <c r="B142" i="22"/>
  <c r="C142" i="22"/>
  <c r="D142" i="22"/>
  <c r="E142" i="22"/>
  <c r="G142" i="22"/>
  <c r="H142" i="22"/>
  <c r="D142" i="18"/>
  <c r="AO142" i="18"/>
  <c r="AJ142" i="18"/>
  <c r="L142" i="22"/>
  <c r="P142" i="22"/>
  <c r="A143" i="22"/>
  <c r="B143" i="22"/>
  <c r="C143" i="22"/>
  <c r="D143" i="22"/>
  <c r="E143" i="22"/>
  <c r="G143" i="22"/>
  <c r="H143" i="22"/>
  <c r="D143" i="18"/>
  <c r="AQ143" i="18"/>
  <c r="AN143" i="18"/>
  <c r="AN142" i="18"/>
  <c r="D144" i="18"/>
  <c r="AN144" i="18"/>
  <c r="D145" i="18"/>
  <c r="AN145" i="18"/>
  <c r="D146" i="18"/>
  <c r="AN146" i="18"/>
  <c r="D147" i="18"/>
  <c r="AN147" i="18"/>
  <c r="D148" i="18"/>
  <c r="AN148" i="18"/>
  <c r="D149" i="18"/>
  <c r="AN149" i="18"/>
  <c r="D150" i="18"/>
  <c r="AN150" i="18"/>
  <c r="D151" i="18"/>
  <c r="AN151" i="18"/>
  <c r="D152" i="18"/>
  <c r="AN152" i="18"/>
  <c r="D153" i="18"/>
  <c r="AN153" i="18"/>
  <c r="D154" i="18"/>
  <c r="AN154" i="18"/>
  <c r="AI143" i="18"/>
  <c r="K143" i="22"/>
  <c r="AO143" i="18"/>
  <c r="AJ143" i="18"/>
  <c r="L143" i="22"/>
  <c r="AP143" i="18"/>
  <c r="AK143" i="18"/>
  <c r="M143" i="22"/>
  <c r="AL143" i="18"/>
  <c r="N143" i="22"/>
  <c r="AR143" i="18"/>
  <c r="AM143" i="18"/>
  <c r="O143" i="22"/>
  <c r="P143" i="22"/>
  <c r="A144" i="22"/>
  <c r="B144" i="22"/>
  <c r="C144" i="22"/>
  <c r="D144" i="22"/>
  <c r="E144" i="22"/>
  <c r="G144" i="22"/>
  <c r="H144" i="22"/>
  <c r="P144" i="22"/>
  <c r="A145" i="22"/>
  <c r="B145" i="22"/>
  <c r="C145" i="22"/>
  <c r="D145" i="22"/>
  <c r="E145" i="22"/>
  <c r="G145" i="22"/>
  <c r="H145" i="22"/>
  <c r="AQ145" i="18"/>
  <c r="AI145" i="18"/>
  <c r="K145" i="22"/>
  <c r="AO145" i="18"/>
  <c r="AJ145" i="18"/>
  <c r="L145" i="22"/>
  <c r="AP145" i="18"/>
  <c r="AK145" i="18"/>
  <c r="M145" i="22"/>
  <c r="AL145" i="18"/>
  <c r="N145" i="22"/>
  <c r="AR145" i="18"/>
  <c r="AM145" i="18"/>
  <c r="O145" i="22"/>
  <c r="P145" i="22"/>
  <c r="A146" i="22"/>
  <c r="B146" i="22"/>
  <c r="C146" i="22"/>
  <c r="D146" i="22"/>
  <c r="E146" i="22"/>
  <c r="G146" i="22"/>
  <c r="H146" i="22"/>
  <c r="AO146" i="18"/>
  <c r="AJ146" i="18"/>
  <c r="L146" i="22"/>
  <c r="P146" i="22"/>
  <c r="A147" i="22"/>
  <c r="B147" i="22"/>
  <c r="C147" i="22"/>
  <c r="D147" i="22"/>
  <c r="E147" i="22"/>
  <c r="G147" i="22"/>
  <c r="H147" i="22"/>
  <c r="AQ147" i="18"/>
  <c r="AI147" i="18"/>
  <c r="K147" i="22"/>
  <c r="AO147" i="18"/>
  <c r="AJ147" i="18"/>
  <c r="L147" i="22"/>
  <c r="AP147" i="18"/>
  <c r="AK147" i="18"/>
  <c r="M147" i="22"/>
  <c r="AL147" i="18"/>
  <c r="N147" i="22"/>
  <c r="AR147" i="18"/>
  <c r="AM147" i="18"/>
  <c r="O147" i="22"/>
  <c r="P147" i="22"/>
  <c r="A148" i="22"/>
  <c r="B148" i="22"/>
  <c r="C148" i="22"/>
  <c r="D148" i="22"/>
  <c r="E148" i="22"/>
  <c r="G148" i="22"/>
  <c r="H148" i="22"/>
  <c r="AO148" i="18"/>
  <c r="AJ148" i="18"/>
  <c r="L148" i="22"/>
  <c r="P148" i="22"/>
  <c r="A149" i="22"/>
  <c r="B149" i="22"/>
  <c r="C149" i="22"/>
  <c r="D149" i="22"/>
  <c r="E149" i="22"/>
  <c r="G149" i="22"/>
  <c r="H149" i="22"/>
  <c r="AQ149" i="18"/>
  <c r="AI149" i="18"/>
  <c r="K149" i="22"/>
  <c r="AO149" i="18"/>
  <c r="AJ149" i="18"/>
  <c r="L149" i="22"/>
  <c r="AP149" i="18"/>
  <c r="AK149" i="18"/>
  <c r="M149" i="22"/>
  <c r="AL149" i="18"/>
  <c r="N149" i="22"/>
  <c r="AR149" i="18"/>
  <c r="AM149" i="18"/>
  <c r="O149" i="22"/>
  <c r="P149" i="22"/>
  <c r="A150" i="22"/>
  <c r="B150" i="22"/>
  <c r="C150" i="22"/>
  <c r="D150" i="22"/>
  <c r="E150" i="22"/>
  <c r="G150" i="22"/>
  <c r="H150" i="22"/>
  <c r="AO150" i="18"/>
  <c r="AJ150" i="18"/>
  <c r="L150" i="22"/>
  <c r="P150" i="22"/>
  <c r="A151" i="22"/>
  <c r="B151" i="22"/>
  <c r="C151" i="22"/>
  <c r="D151" i="22"/>
  <c r="E151" i="22"/>
  <c r="G151" i="22"/>
  <c r="H151" i="22"/>
  <c r="AQ151" i="18"/>
  <c r="AI151" i="18"/>
  <c r="K151" i="22"/>
  <c r="AO151" i="18"/>
  <c r="AJ151" i="18"/>
  <c r="L151" i="22"/>
  <c r="AP151" i="18"/>
  <c r="AK151" i="18"/>
  <c r="M151" i="22"/>
  <c r="AL151" i="18"/>
  <c r="N151" i="22"/>
  <c r="AR151" i="18"/>
  <c r="AM151" i="18"/>
  <c r="O151" i="22"/>
  <c r="P151" i="22"/>
  <c r="A152" i="22"/>
  <c r="B152" i="22"/>
  <c r="C152" i="22"/>
  <c r="D152" i="22"/>
  <c r="E152" i="22"/>
  <c r="G152" i="22"/>
  <c r="H152" i="22"/>
  <c r="AO152" i="18"/>
  <c r="AJ152" i="18"/>
  <c r="L152" i="22"/>
  <c r="P152" i="22"/>
  <c r="A153" i="22"/>
  <c r="B153" i="22"/>
  <c r="C153" i="22"/>
  <c r="D153" i="22"/>
  <c r="E153" i="22"/>
  <c r="G153" i="22"/>
  <c r="H153" i="22"/>
  <c r="AQ153" i="18"/>
  <c r="AI153" i="18"/>
  <c r="K153" i="22"/>
  <c r="AP153" i="18"/>
  <c r="AK153" i="18"/>
  <c r="M153" i="22"/>
  <c r="AL153" i="18"/>
  <c r="N153" i="22"/>
  <c r="AR153" i="18"/>
  <c r="AM153" i="18"/>
  <c r="O153" i="22"/>
  <c r="P153" i="22"/>
  <c r="A154" i="22"/>
  <c r="B154" i="22"/>
  <c r="C154" i="22"/>
  <c r="D154" i="22"/>
  <c r="E154" i="22"/>
  <c r="G154" i="22"/>
  <c r="H154" i="22"/>
  <c r="P154" i="22"/>
  <c r="A155" i="22"/>
  <c r="B155" i="22"/>
  <c r="C155" i="22"/>
  <c r="D155" i="22"/>
  <c r="E155" i="22"/>
  <c r="G155" i="22"/>
  <c r="H155" i="22"/>
  <c r="D155" i="18"/>
  <c r="AQ155" i="18"/>
  <c r="AN155" i="18"/>
  <c r="AI155" i="18"/>
  <c r="K155" i="22"/>
  <c r="AP155" i="18"/>
  <c r="AK155" i="18"/>
  <c r="M155" i="22"/>
  <c r="AL155" i="18"/>
  <c r="N155" i="22"/>
  <c r="AR155" i="18"/>
  <c r="AM155" i="18"/>
  <c r="O155" i="22"/>
  <c r="P155" i="22"/>
  <c r="A156" i="22"/>
  <c r="B156" i="22"/>
  <c r="C156" i="22"/>
  <c r="D156" i="22"/>
  <c r="E156" i="22"/>
  <c r="G156" i="22"/>
  <c r="H156" i="22"/>
  <c r="D156" i="18"/>
  <c r="AO156" i="18"/>
  <c r="AJ156" i="18"/>
  <c r="L156" i="22"/>
  <c r="P156" i="22"/>
  <c r="A157" i="22"/>
  <c r="B157" i="22"/>
  <c r="C157" i="22"/>
  <c r="D157" i="22"/>
  <c r="E157" i="22"/>
  <c r="G157" i="22"/>
  <c r="H157" i="22"/>
  <c r="D157" i="18"/>
  <c r="AQ157" i="18"/>
  <c r="AN157" i="18"/>
  <c r="AI157" i="18"/>
  <c r="K157" i="22"/>
  <c r="AP157" i="18"/>
  <c r="AK157" i="18"/>
  <c r="M157" i="22"/>
  <c r="AL157" i="18"/>
  <c r="N157" i="22"/>
  <c r="AR157" i="18"/>
  <c r="AM157" i="18"/>
  <c r="O157" i="22"/>
  <c r="P157" i="22"/>
  <c r="A158" i="22"/>
  <c r="B158" i="22"/>
  <c r="C158" i="22"/>
  <c r="D158" i="22"/>
  <c r="E158" i="22"/>
  <c r="G158" i="22"/>
  <c r="H158" i="22"/>
  <c r="D158" i="18"/>
  <c r="AO158" i="18"/>
  <c r="AJ158" i="18"/>
  <c r="L158" i="22"/>
  <c r="P158" i="22"/>
  <c r="A159" i="22"/>
  <c r="B159" i="22"/>
  <c r="C159" i="22"/>
  <c r="D159" i="22"/>
  <c r="E159" i="22"/>
  <c r="G159" i="22"/>
  <c r="H159" i="22"/>
  <c r="D159" i="18"/>
  <c r="AQ159" i="18"/>
  <c r="AN159" i="18"/>
  <c r="AI159" i="18"/>
  <c r="K159" i="22"/>
  <c r="AP159" i="18"/>
  <c r="AK159" i="18"/>
  <c r="M159" i="22"/>
  <c r="AL159" i="18"/>
  <c r="N159" i="22"/>
  <c r="AR159" i="18"/>
  <c r="AM159" i="18"/>
  <c r="O159" i="22"/>
  <c r="P159" i="22"/>
  <c r="A160" i="22"/>
  <c r="B160" i="22"/>
  <c r="C160" i="22"/>
  <c r="D160" i="22"/>
  <c r="E160" i="22"/>
  <c r="G160" i="22"/>
  <c r="H160" i="22"/>
  <c r="D160" i="18"/>
  <c r="AO160" i="18"/>
  <c r="AJ160" i="18"/>
  <c r="L160" i="22"/>
  <c r="P160" i="22"/>
  <c r="A161" i="22"/>
  <c r="B161" i="22"/>
  <c r="C161" i="22"/>
  <c r="D161" i="22"/>
  <c r="E161" i="22"/>
  <c r="G161" i="22"/>
  <c r="H161" i="22"/>
  <c r="D161" i="18"/>
  <c r="AQ161" i="18"/>
  <c r="AN161" i="18"/>
  <c r="AI161" i="18"/>
  <c r="K161" i="22"/>
  <c r="AP161" i="18"/>
  <c r="AK161" i="18"/>
  <c r="M161" i="22"/>
  <c r="AL161" i="18"/>
  <c r="N161" i="22"/>
  <c r="AR161" i="18"/>
  <c r="AM161" i="18"/>
  <c r="O161" i="22"/>
  <c r="P161" i="22"/>
  <c r="A162" i="22"/>
  <c r="B162" i="22"/>
  <c r="C162" i="22"/>
  <c r="D162" i="22"/>
  <c r="E162" i="22"/>
  <c r="G162" i="22"/>
  <c r="H162" i="22"/>
  <c r="D162" i="18"/>
  <c r="AO162" i="18"/>
  <c r="AJ162" i="18"/>
  <c r="L162" i="22"/>
  <c r="P162" i="22"/>
  <c r="A163" i="22"/>
  <c r="B163" i="22"/>
  <c r="C163" i="22"/>
  <c r="D163" i="22"/>
  <c r="E163" i="22"/>
  <c r="G163" i="22"/>
  <c r="H163" i="22"/>
  <c r="D163" i="18"/>
  <c r="AQ163" i="18"/>
  <c r="AN163" i="18"/>
  <c r="AI163" i="18"/>
  <c r="K163" i="22"/>
  <c r="AP163" i="18"/>
  <c r="AK163" i="18"/>
  <c r="M163" i="22"/>
  <c r="AL163" i="18"/>
  <c r="N163" i="22"/>
  <c r="AR163" i="18"/>
  <c r="AM163" i="18"/>
  <c r="O163" i="22"/>
  <c r="P163" i="22"/>
  <c r="A164" i="22"/>
  <c r="B164" i="22"/>
  <c r="C164" i="22"/>
  <c r="D164" i="22"/>
  <c r="E164" i="22"/>
  <c r="G164" i="22"/>
  <c r="H164" i="22"/>
  <c r="D164" i="18"/>
  <c r="AO164" i="18"/>
  <c r="AJ164" i="18"/>
  <c r="L164" i="22"/>
  <c r="P164" i="22"/>
  <c r="A165" i="22"/>
  <c r="B165" i="22"/>
  <c r="C165" i="22"/>
  <c r="D165" i="22"/>
  <c r="E165" i="22"/>
  <c r="G165" i="22"/>
  <c r="H165" i="22"/>
  <c r="D165" i="18"/>
  <c r="AQ165" i="18"/>
  <c r="AN165" i="18"/>
  <c r="AI165" i="18"/>
  <c r="K165" i="22"/>
  <c r="AO165" i="18"/>
  <c r="AJ165" i="18"/>
  <c r="L165" i="22"/>
  <c r="AP165" i="18"/>
  <c r="AK165" i="18"/>
  <c r="M165" i="22"/>
  <c r="AL165" i="18"/>
  <c r="N165" i="22"/>
  <c r="AR165" i="18"/>
  <c r="AM165" i="18"/>
  <c r="O165" i="22"/>
  <c r="P165" i="22"/>
  <c r="A166" i="22"/>
  <c r="B166" i="22"/>
  <c r="C166" i="22"/>
  <c r="D166" i="22"/>
  <c r="E166" i="22"/>
  <c r="G166" i="22"/>
  <c r="H166" i="22"/>
  <c r="D166" i="18"/>
  <c r="AO166" i="18"/>
  <c r="AJ166" i="18"/>
  <c r="L166" i="22"/>
  <c r="P166" i="22"/>
  <c r="A167" i="22"/>
  <c r="B167" i="22"/>
  <c r="C167" i="22"/>
  <c r="D167" i="22"/>
  <c r="E167" i="22"/>
  <c r="G167" i="22"/>
  <c r="H167" i="22"/>
  <c r="D167" i="18"/>
  <c r="AQ167" i="18"/>
  <c r="AN167" i="18"/>
  <c r="AI167" i="18"/>
  <c r="K167" i="22"/>
  <c r="AO167" i="18"/>
  <c r="AJ167" i="18"/>
  <c r="L167" i="22"/>
  <c r="AP167" i="18"/>
  <c r="AK167" i="18"/>
  <c r="M167" i="22"/>
  <c r="AL167" i="18"/>
  <c r="N167" i="22"/>
  <c r="AR167" i="18"/>
  <c r="AM167" i="18"/>
  <c r="O167" i="22"/>
  <c r="P167" i="22"/>
  <c r="A168" i="22"/>
  <c r="B168" i="22"/>
  <c r="C168" i="22"/>
  <c r="D168" i="22"/>
  <c r="E168" i="22"/>
  <c r="G168" i="22"/>
  <c r="H168" i="22"/>
  <c r="D168" i="18"/>
  <c r="AO168" i="18"/>
  <c r="AJ168" i="18"/>
  <c r="L168" i="22"/>
  <c r="P168" i="22"/>
  <c r="A169" i="22"/>
  <c r="B169" i="22"/>
  <c r="C169" i="22"/>
  <c r="D169" i="22"/>
  <c r="E169" i="22"/>
  <c r="G169" i="22"/>
  <c r="H169" i="22"/>
  <c r="D169" i="18"/>
  <c r="AQ169" i="18"/>
  <c r="AN169" i="18"/>
  <c r="AI169" i="18"/>
  <c r="K169" i="22"/>
  <c r="AO169" i="18"/>
  <c r="AJ169" i="18"/>
  <c r="L169" i="22"/>
  <c r="AP169" i="18"/>
  <c r="AK169" i="18"/>
  <c r="M169" i="22"/>
  <c r="AL169" i="18"/>
  <c r="N169" i="22"/>
  <c r="AR169" i="18"/>
  <c r="AM169" i="18"/>
  <c r="O169" i="22"/>
  <c r="P169" i="22"/>
  <c r="A170" i="22"/>
  <c r="B170" i="22"/>
  <c r="C170" i="22"/>
  <c r="D170" i="22"/>
  <c r="E170" i="22"/>
  <c r="G170" i="22"/>
  <c r="H170" i="22"/>
  <c r="D170" i="18"/>
  <c r="AO170" i="18"/>
  <c r="AJ170" i="18"/>
  <c r="L170" i="22"/>
  <c r="P170" i="22"/>
  <c r="A171" i="22"/>
  <c r="B171" i="22"/>
  <c r="C171" i="22"/>
  <c r="D171" i="22"/>
  <c r="E171" i="22"/>
  <c r="G171" i="22"/>
  <c r="H171" i="22"/>
  <c r="D171" i="18"/>
  <c r="AQ171" i="18"/>
  <c r="AN171" i="18"/>
  <c r="AI171" i="18"/>
  <c r="K171" i="22"/>
  <c r="AO171" i="18"/>
  <c r="AJ171" i="18"/>
  <c r="L171" i="22"/>
  <c r="AP171" i="18"/>
  <c r="AK171" i="18"/>
  <c r="M171" i="22"/>
  <c r="AL171" i="18"/>
  <c r="N171" i="22"/>
  <c r="AR171" i="18"/>
  <c r="AM171" i="18"/>
  <c r="O171" i="22"/>
  <c r="P171" i="22"/>
  <c r="A172" i="22"/>
  <c r="B172" i="22"/>
  <c r="C172" i="22"/>
  <c r="D172" i="22"/>
  <c r="E172" i="22"/>
  <c r="G172" i="22"/>
  <c r="H172" i="22"/>
  <c r="D172" i="18"/>
  <c r="AO172" i="18"/>
  <c r="AJ172" i="18"/>
  <c r="L172" i="22"/>
  <c r="P172" i="22"/>
  <c r="A173" i="1"/>
  <c r="A173" i="22"/>
  <c r="E173" i="22"/>
  <c r="F173" i="22"/>
  <c r="G173" i="22"/>
  <c r="H173" i="22"/>
  <c r="I173" i="22"/>
  <c r="J173" i="22"/>
  <c r="K173" i="22"/>
  <c r="L173" i="22"/>
  <c r="M173" i="22"/>
  <c r="N173" i="22"/>
  <c r="O173" i="22"/>
  <c r="P173" i="22"/>
  <c r="A174" i="22"/>
  <c r="F174" i="22"/>
  <c r="G174" i="22"/>
  <c r="H174" i="22"/>
  <c r="I174" i="22"/>
  <c r="J174" i="22"/>
  <c r="K174" i="22"/>
  <c r="L174" i="22"/>
  <c r="M174" i="22"/>
  <c r="N174" i="22"/>
  <c r="O174" i="22"/>
  <c r="P174" i="22"/>
  <c r="A175" i="22"/>
  <c r="B175" i="22"/>
  <c r="C175" i="22"/>
  <c r="D175" i="22"/>
  <c r="E175" i="22"/>
  <c r="F175" i="22"/>
  <c r="G175" i="22"/>
  <c r="H175" i="22"/>
  <c r="AG175" i="18"/>
  <c r="I175" i="22"/>
  <c r="AH175" i="18"/>
  <c r="J175" i="22"/>
  <c r="AI175" i="18"/>
  <c r="K175" i="22"/>
  <c r="AJ175" i="18"/>
  <c r="L175" i="22"/>
  <c r="AK175" i="18"/>
  <c r="M175" i="22"/>
  <c r="AL175" i="18"/>
  <c r="N175" i="22"/>
  <c r="AM175" i="18"/>
  <c r="O175" i="22"/>
  <c r="P175" i="22"/>
  <c r="A176" i="22"/>
  <c r="B176" i="22"/>
  <c r="C176" i="22"/>
  <c r="D176" i="22"/>
  <c r="E176" i="22"/>
  <c r="G176" i="22"/>
  <c r="H176" i="22"/>
  <c r="F179" i="22"/>
  <c r="AC180" i="20"/>
  <c r="E180" i="18"/>
  <c r="AC181" i="20"/>
  <c r="E181" i="18"/>
  <c r="AC182" i="20"/>
  <c r="E182" i="18"/>
  <c r="AF182" i="18"/>
  <c r="AC183" i="20"/>
  <c r="E183" i="18"/>
  <c r="AB184" i="20"/>
  <c r="AC184" i="20"/>
  <c r="E184" i="18"/>
  <c r="AC185" i="20"/>
  <c r="E185" i="18"/>
  <c r="AC186" i="20"/>
  <c r="E186" i="18"/>
  <c r="AB187" i="20"/>
  <c r="AC187" i="20"/>
  <c r="E187" i="18"/>
  <c r="F187" i="22"/>
  <c r="AD187" i="18"/>
  <c r="AZ187" i="18"/>
  <c r="AW187" i="18"/>
  <c r="BA187" i="18"/>
  <c r="AX187" i="18"/>
  <c r="BB187" i="18"/>
  <c r="AY187" i="18"/>
  <c r="BF187" i="18"/>
  <c r="BG187" i="18"/>
  <c r="AE187" i="18"/>
  <c r="AB188" i="20"/>
  <c r="AC188" i="20"/>
  <c r="E188" i="18"/>
  <c r="AD188" i="18"/>
  <c r="AZ188" i="18"/>
  <c r="AW188" i="18"/>
  <c r="BA188" i="18"/>
  <c r="AX188" i="18"/>
  <c r="BB188" i="18"/>
  <c r="AY188" i="18"/>
  <c r="AB189" i="20"/>
  <c r="AC189" i="20"/>
  <c r="E189" i="18"/>
  <c r="F189" i="22"/>
  <c r="AD189" i="18"/>
  <c r="AZ189" i="18"/>
  <c r="AW189" i="18"/>
  <c r="BA189" i="18"/>
  <c r="AX189" i="18"/>
  <c r="BB189" i="18"/>
  <c r="AY189" i="18"/>
  <c r="BF189" i="18"/>
  <c r="BG189" i="18"/>
  <c r="AE189" i="18"/>
  <c r="AF189" i="18"/>
  <c r="AB190" i="20"/>
  <c r="AC190" i="20"/>
  <c r="E190" i="18"/>
  <c r="AD190" i="18"/>
  <c r="AZ190" i="18"/>
  <c r="AW190" i="18"/>
  <c r="BA190" i="18"/>
  <c r="AX190" i="18"/>
  <c r="BB190" i="18"/>
  <c r="AY190" i="18"/>
  <c r="BF190" i="18"/>
  <c r="BG190" i="18"/>
  <c r="AE190" i="18"/>
  <c r="AF190" i="18"/>
  <c r="AB191" i="20"/>
  <c r="AC191" i="20"/>
  <c r="E191" i="18"/>
  <c r="F191" i="22"/>
  <c r="AD191" i="18"/>
  <c r="AZ191" i="18"/>
  <c r="AW191" i="18"/>
  <c r="BA191" i="18"/>
  <c r="AX191" i="18"/>
  <c r="BB191" i="18"/>
  <c r="AY191" i="18"/>
  <c r="BF191" i="18"/>
  <c r="BG191" i="18"/>
  <c r="AE191" i="18"/>
  <c r="AB192" i="20"/>
  <c r="AC192" i="20"/>
  <c r="E192" i="18"/>
  <c r="F192" i="22"/>
  <c r="AD192" i="18"/>
  <c r="AZ192" i="18"/>
  <c r="AW192" i="18"/>
  <c r="BA192" i="18"/>
  <c r="AX192" i="18"/>
  <c r="BB192" i="18"/>
  <c r="AY192" i="18"/>
  <c r="AB193" i="20"/>
  <c r="AC193" i="20"/>
  <c r="E193" i="18"/>
  <c r="AD193" i="18"/>
  <c r="AZ193" i="18"/>
  <c r="AW193" i="18"/>
  <c r="BA193" i="18"/>
  <c r="AX193" i="18"/>
  <c r="BB193" i="18"/>
  <c r="AY193" i="18"/>
  <c r="BF193" i="18"/>
  <c r="BG193" i="18"/>
  <c r="AE193" i="18"/>
  <c r="AF193" i="18"/>
  <c r="AB194" i="20"/>
  <c r="AC194" i="20"/>
  <c r="E194" i="18"/>
  <c r="AD194" i="18"/>
  <c r="AZ194" i="18"/>
  <c r="AW194" i="18"/>
  <c r="BA194" i="18"/>
  <c r="AX194" i="18"/>
  <c r="BB194" i="18"/>
  <c r="AY194" i="18"/>
  <c r="BF194" i="18"/>
  <c r="BG194" i="18"/>
  <c r="AE194" i="18"/>
  <c r="AF194" i="18"/>
  <c r="AB195" i="20"/>
  <c r="AC195" i="20"/>
  <c r="E195" i="18"/>
  <c r="F195" i="22"/>
  <c r="AD195" i="18"/>
  <c r="AZ195" i="18"/>
  <c r="AW195" i="18"/>
  <c r="BA195" i="18"/>
  <c r="AX195" i="18"/>
  <c r="BB195" i="18"/>
  <c r="AY195" i="18"/>
  <c r="BF195" i="18"/>
  <c r="BG195" i="18"/>
  <c r="AE195" i="18"/>
  <c r="AB196" i="20"/>
  <c r="AC196" i="20"/>
  <c r="E196" i="18"/>
  <c r="AD196" i="18"/>
  <c r="AZ196" i="18"/>
  <c r="AW196" i="18"/>
  <c r="BA196" i="18"/>
  <c r="AX196" i="18"/>
  <c r="BB196" i="18"/>
  <c r="AY196" i="18"/>
  <c r="AB197" i="20"/>
  <c r="AC197" i="20"/>
  <c r="E197" i="18"/>
  <c r="AD197" i="18"/>
  <c r="AZ197" i="18"/>
  <c r="AW197" i="18"/>
  <c r="BA197" i="18"/>
  <c r="AX197" i="18"/>
  <c r="BB197" i="18"/>
  <c r="AY197" i="18"/>
  <c r="BF197" i="18"/>
  <c r="BG197" i="18"/>
  <c r="AE197" i="18"/>
  <c r="BI197" i="18"/>
  <c r="AF197" i="18"/>
  <c r="AB198" i="20"/>
  <c r="AC198" i="20"/>
  <c r="E198" i="18"/>
  <c r="AD198" i="18"/>
  <c r="AZ198" i="18"/>
  <c r="AW198" i="18"/>
  <c r="BA198" i="18"/>
  <c r="AX198" i="18"/>
  <c r="BB198" i="18"/>
  <c r="AY198" i="18"/>
  <c r="BF198" i="18"/>
  <c r="BG198" i="18"/>
  <c r="AE198" i="18"/>
  <c r="AF198" i="18"/>
  <c r="AB199" i="20"/>
  <c r="AC199" i="20"/>
  <c r="E199" i="18"/>
  <c r="AD199" i="18"/>
  <c r="AZ199" i="18"/>
  <c r="AW199" i="18"/>
  <c r="BA199" i="18"/>
  <c r="AX199" i="18"/>
  <c r="BB199" i="18"/>
  <c r="AY199" i="18"/>
  <c r="BF199" i="18"/>
  <c r="BG199" i="18"/>
  <c r="AE199" i="18"/>
  <c r="AB200" i="20"/>
  <c r="AC200" i="20"/>
  <c r="E200" i="18"/>
  <c r="AD200" i="18"/>
  <c r="AZ200" i="18"/>
  <c r="AW200" i="18"/>
  <c r="BA200" i="18"/>
  <c r="AX200" i="18"/>
  <c r="BB200" i="18"/>
  <c r="AY200" i="18"/>
  <c r="AB201" i="20"/>
  <c r="AC201" i="20"/>
  <c r="E201" i="18"/>
  <c r="AD201" i="18"/>
  <c r="AZ201" i="18"/>
  <c r="AW201" i="18"/>
  <c r="BA201" i="18"/>
  <c r="AX201" i="18"/>
  <c r="BB201" i="18"/>
  <c r="AY201" i="18"/>
  <c r="BF201" i="18"/>
  <c r="BG201" i="18"/>
  <c r="AE201" i="18"/>
  <c r="AF201" i="18"/>
  <c r="AB202" i="20"/>
  <c r="AC202" i="20"/>
  <c r="E202" i="18"/>
  <c r="AD202" i="18"/>
  <c r="AZ202" i="18"/>
  <c r="AW202" i="18"/>
  <c r="BA202" i="18"/>
  <c r="AX202" i="18"/>
  <c r="BB202" i="18"/>
  <c r="AY202" i="18"/>
  <c r="BF202" i="18"/>
  <c r="BG202" i="18"/>
  <c r="AE202" i="18"/>
  <c r="AF202" i="18"/>
  <c r="AB203" i="20"/>
  <c r="AC203" i="20"/>
  <c r="E203" i="18"/>
  <c r="AD203" i="18"/>
  <c r="AZ203" i="18"/>
  <c r="AW203" i="18"/>
  <c r="BA203" i="18"/>
  <c r="AX203" i="18"/>
  <c r="BB203" i="18"/>
  <c r="AY203" i="18"/>
  <c r="BF203" i="18"/>
  <c r="BG203" i="18"/>
  <c r="AE203" i="18"/>
  <c r="AB204" i="20"/>
  <c r="AC204" i="20"/>
  <c r="E204" i="18"/>
  <c r="AD204" i="18"/>
  <c r="AZ204" i="18"/>
  <c r="AW204" i="18"/>
  <c r="BA204" i="18"/>
  <c r="AX204" i="18"/>
  <c r="BB204" i="18"/>
  <c r="AY204" i="18"/>
  <c r="AC205" i="20"/>
  <c r="E205" i="18"/>
  <c r="AD205" i="18"/>
  <c r="AZ205" i="18"/>
  <c r="AW205" i="18"/>
  <c r="BA205" i="18"/>
  <c r="AX205" i="18"/>
  <c r="BB205" i="18"/>
  <c r="AY205" i="18"/>
  <c r="BF205" i="18"/>
  <c r="BG205" i="18"/>
  <c r="AE205" i="18"/>
  <c r="AF205" i="18"/>
  <c r="D176" i="18"/>
  <c r="AP176" i="18"/>
  <c r="AO176" i="18"/>
  <c r="AJ176" i="18"/>
  <c r="L176" i="22"/>
  <c r="AK176" i="18"/>
  <c r="M176" i="22"/>
  <c r="AQ176" i="18"/>
  <c r="AL176" i="18"/>
  <c r="N176" i="22"/>
  <c r="AR176" i="18"/>
  <c r="AM176" i="18"/>
  <c r="O176" i="22"/>
  <c r="P176" i="22"/>
  <c r="A177" i="22"/>
  <c r="B177" i="22"/>
  <c r="C177" i="22"/>
  <c r="D177" i="22"/>
  <c r="E177" i="22"/>
  <c r="F177" i="22"/>
  <c r="G177" i="22"/>
  <c r="H177" i="22"/>
  <c r="D177" i="18"/>
  <c r="AO177" i="18"/>
  <c r="AJ177" i="18"/>
  <c r="L177" i="22"/>
  <c r="AQ177" i="18"/>
  <c r="AL177" i="18"/>
  <c r="N177" i="22"/>
  <c r="P177" i="22"/>
  <c r="A178" i="22"/>
  <c r="B178" i="22"/>
  <c r="C178" i="22"/>
  <c r="D178" i="22"/>
  <c r="E178" i="22"/>
  <c r="G178" i="22"/>
  <c r="H178" i="22"/>
  <c r="D178" i="18"/>
  <c r="AN178" i="18"/>
  <c r="AI178" i="18"/>
  <c r="K178" i="22"/>
  <c r="AQ178" i="18"/>
  <c r="AL178" i="18"/>
  <c r="N178" i="22"/>
  <c r="P178" i="22"/>
  <c r="B179" i="22"/>
  <c r="C179" i="22"/>
  <c r="D179" i="22"/>
  <c r="E179" i="22"/>
  <c r="G179" i="22"/>
  <c r="H179" i="22"/>
  <c r="D179" i="18"/>
  <c r="AP179" i="18"/>
  <c r="AN179" i="18"/>
  <c r="AI179" i="18"/>
  <c r="K179" i="22"/>
  <c r="AO179" i="18"/>
  <c r="AJ179" i="18"/>
  <c r="L179" i="22"/>
  <c r="AK179" i="18"/>
  <c r="M179" i="22"/>
  <c r="AQ179" i="18"/>
  <c r="AL179" i="18"/>
  <c r="N179" i="22"/>
  <c r="AR179" i="18"/>
  <c r="AM179" i="18"/>
  <c r="O179" i="22"/>
  <c r="P179" i="22"/>
  <c r="B180" i="22"/>
  <c r="C180" i="22"/>
  <c r="D180" i="22"/>
  <c r="E180" i="22"/>
  <c r="F180" i="22"/>
  <c r="G180" i="22"/>
  <c r="H180" i="22"/>
  <c r="D180" i="18"/>
  <c r="AP180" i="18"/>
  <c r="AN180" i="18"/>
  <c r="AI180" i="18"/>
  <c r="K180" i="22"/>
  <c r="AO180" i="18"/>
  <c r="AJ180" i="18"/>
  <c r="L180" i="22"/>
  <c r="AK180" i="18"/>
  <c r="M180" i="22"/>
  <c r="AQ180" i="18"/>
  <c r="AL180" i="18"/>
  <c r="N180" i="22"/>
  <c r="AR180" i="18"/>
  <c r="AM180" i="18"/>
  <c r="O180" i="22"/>
  <c r="P180" i="22"/>
  <c r="A181" i="22"/>
  <c r="B181" i="22"/>
  <c r="C181" i="22"/>
  <c r="D181" i="22"/>
  <c r="E181" i="22"/>
  <c r="F181" i="22"/>
  <c r="G181" i="22"/>
  <c r="H181" i="22"/>
  <c r="D181" i="18"/>
  <c r="AO181" i="18"/>
  <c r="AJ181" i="18"/>
  <c r="L181" i="22"/>
  <c r="AQ181" i="18"/>
  <c r="AL181" i="18"/>
  <c r="N181" i="22"/>
  <c r="P181" i="22"/>
  <c r="A182" i="22"/>
  <c r="B182" i="22"/>
  <c r="C182" i="22"/>
  <c r="D182" i="22"/>
  <c r="E182" i="22"/>
  <c r="G182" i="22"/>
  <c r="H182" i="22"/>
  <c r="D182" i="18"/>
  <c r="AN182" i="18"/>
  <c r="AI182" i="18"/>
  <c r="K182" i="22"/>
  <c r="AQ182" i="18"/>
  <c r="AL182" i="18"/>
  <c r="N182" i="22"/>
  <c r="P182" i="22"/>
  <c r="A183" i="22"/>
  <c r="B183" i="22"/>
  <c r="C183" i="22"/>
  <c r="D183" i="22"/>
  <c r="E183" i="22"/>
  <c r="F183" i="22"/>
  <c r="G183" i="22"/>
  <c r="H183" i="22"/>
  <c r="D183" i="18"/>
  <c r="AP183" i="18"/>
  <c r="AN183" i="18"/>
  <c r="AI183" i="18"/>
  <c r="K183" i="22"/>
  <c r="AK183" i="18"/>
  <c r="M183" i="22"/>
  <c r="AQ183" i="18"/>
  <c r="AL183" i="18"/>
  <c r="N183" i="22"/>
  <c r="AR183" i="18"/>
  <c r="AM183" i="18"/>
  <c r="O183" i="22"/>
  <c r="P183" i="22"/>
  <c r="A184" i="22"/>
  <c r="B184" i="22"/>
  <c r="C184" i="22"/>
  <c r="D184" i="22"/>
  <c r="E184" i="22"/>
  <c r="F184" i="22"/>
  <c r="G184" i="22"/>
  <c r="H184" i="22"/>
  <c r="D184" i="18"/>
  <c r="AP184" i="18"/>
  <c r="AN184" i="18"/>
  <c r="AI184" i="18"/>
  <c r="K184" i="22"/>
  <c r="AO184" i="18"/>
  <c r="AJ184" i="18"/>
  <c r="L184" i="22"/>
  <c r="AK184" i="18"/>
  <c r="M184" i="22"/>
  <c r="AQ184" i="18"/>
  <c r="AL184" i="18"/>
  <c r="N184" i="22"/>
  <c r="AR184" i="18"/>
  <c r="AM184" i="18"/>
  <c r="O184" i="22"/>
  <c r="P184" i="22"/>
  <c r="A185" i="22"/>
  <c r="B185" i="22"/>
  <c r="C185" i="22"/>
  <c r="D185" i="22"/>
  <c r="E185" i="22"/>
  <c r="G185" i="22"/>
  <c r="H185" i="22"/>
  <c r="D185" i="18"/>
  <c r="AO185" i="18"/>
  <c r="AJ185" i="18"/>
  <c r="L185" i="22"/>
  <c r="AQ185" i="18"/>
  <c r="AL185" i="18"/>
  <c r="N185" i="22"/>
  <c r="P185" i="22"/>
  <c r="A186" i="22"/>
  <c r="B186" i="22"/>
  <c r="C186" i="22"/>
  <c r="D186" i="22"/>
  <c r="E186" i="22"/>
  <c r="G186" i="22"/>
  <c r="H186" i="22"/>
  <c r="D186" i="18"/>
  <c r="AN186" i="18"/>
  <c r="AI186" i="18"/>
  <c r="K186" i="22"/>
  <c r="AQ186" i="18"/>
  <c r="AL186" i="18"/>
  <c r="N186" i="22"/>
  <c r="P186" i="22"/>
  <c r="A187" i="22"/>
  <c r="B187" i="22"/>
  <c r="C187" i="22"/>
  <c r="D187" i="22"/>
  <c r="E187" i="22"/>
  <c r="G187" i="22"/>
  <c r="H187" i="22"/>
  <c r="D187" i="18"/>
  <c r="AP187" i="18"/>
  <c r="AN187" i="18"/>
  <c r="AI187" i="18"/>
  <c r="K187" i="22"/>
  <c r="AK187" i="18"/>
  <c r="M187" i="22"/>
  <c r="AQ187" i="18"/>
  <c r="AL187" i="18"/>
  <c r="N187" i="22"/>
  <c r="AR187" i="18"/>
  <c r="AM187" i="18"/>
  <c r="O187" i="22"/>
  <c r="P187" i="22"/>
  <c r="A188" i="22"/>
  <c r="B188" i="22"/>
  <c r="C188" i="22"/>
  <c r="D188" i="22"/>
  <c r="E188" i="22"/>
  <c r="F188" i="22"/>
  <c r="G188" i="22"/>
  <c r="H188" i="22"/>
  <c r="D188" i="18"/>
  <c r="AP188" i="18"/>
  <c r="AN188" i="18"/>
  <c r="AI188" i="18"/>
  <c r="K188" i="22"/>
  <c r="AO188" i="18"/>
  <c r="AJ188" i="18"/>
  <c r="L188" i="22"/>
  <c r="AK188" i="18"/>
  <c r="M188" i="22"/>
  <c r="AQ188" i="18"/>
  <c r="AL188" i="18"/>
  <c r="N188" i="22"/>
  <c r="AR188" i="18"/>
  <c r="AM188" i="18"/>
  <c r="O188" i="22"/>
  <c r="P188" i="22"/>
  <c r="A189" i="22"/>
  <c r="B189" i="22"/>
  <c r="C189" i="22"/>
  <c r="D189" i="22"/>
  <c r="E189" i="22"/>
  <c r="G189" i="22"/>
  <c r="H189" i="22"/>
  <c r="D189" i="18"/>
  <c r="AO189" i="18"/>
  <c r="AJ189" i="18"/>
  <c r="L189" i="22"/>
  <c r="AQ189" i="18"/>
  <c r="AL189" i="18"/>
  <c r="N189" i="22"/>
  <c r="P189" i="22"/>
  <c r="A190" i="22"/>
  <c r="B190" i="22"/>
  <c r="C190" i="22"/>
  <c r="D190" i="22"/>
  <c r="E190" i="22"/>
  <c r="G190" i="22"/>
  <c r="H190" i="22"/>
  <c r="D190" i="18"/>
  <c r="AN190" i="18"/>
  <c r="AI190" i="18"/>
  <c r="K190" i="22"/>
  <c r="AQ190" i="18"/>
  <c r="AL190" i="18"/>
  <c r="N190" i="22"/>
  <c r="P190" i="22"/>
  <c r="A191" i="22"/>
  <c r="B191" i="22"/>
  <c r="C191" i="22"/>
  <c r="D191" i="22"/>
  <c r="E191" i="22"/>
  <c r="G191" i="22"/>
  <c r="H191" i="22"/>
  <c r="D191" i="18"/>
  <c r="AP191" i="18"/>
  <c r="AN191" i="18"/>
  <c r="AI191" i="18"/>
  <c r="K191" i="22"/>
  <c r="AO191" i="18"/>
  <c r="AJ191" i="18"/>
  <c r="L191" i="22"/>
  <c r="AK191" i="18"/>
  <c r="M191" i="22"/>
  <c r="AQ191" i="18"/>
  <c r="AL191" i="18"/>
  <c r="N191" i="22"/>
  <c r="AR191" i="18"/>
  <c r="AM191" i="18"/>
  <c r="O191" i="22"/>
  <c r="P191" i="22"/>
  <c r="A192" i="22"/>
  <c r="B192" i="22"/>
  <c r="C192" i="22"/>
  <c r="D192" i="22"/>
  <c r="E192" i="22"/>
  <c r="G192" i="22"/>
  <c r="H192" i="22"/>
  <c r="D192" i="18"/>
  <c r="AP192" i="18"/>
  <c r="AO192" i="18"/>
  <c r="AJ192" i="18"/>
  <c r="L192" i="22"/>
  <c r="AK192" i="18"/>
  <c r="M192" i="22"/>
  <c r="AQ192" i="18"/>
  <c r="AL192" i="18"/>
  <c r="N192" i="22"/>
  <c r="AR192" i="18"/>
  <c r="AM192" i="18"/>
  <c r="O192" i="22"/>
  <c r="P192" i="22"/>
  <c r="A193" i="22"/>
  <c r="B193" i="22"/>
  <c r="C193" i="22"/>
  <c r="D193" i="22"/>
  <c r="E193" i="22"/>
  <c r="F193" i="22"/>
  <c r="G193" i="22"/>
  <c r="H193" i="22"/>
  <c r="D193" i="18"/>
  <c r="AO193" i="18"/>
  <c r="AJ193" i="18"/>
  <c r="L193" i="22"/>
  <c r="AQ193" i="18"/>
  <c r="AL193" i="18"/>
  <c r="N193" i="22"/>
  <c r="P193" i="22"/>
  <c r="A194" i="22"/>
  <c r="B194" i="22"/>
  <c r="C194" i="22"/>
  <c r="D194" i="22"/>
  <c r="E194" i="22"/>
  <c r="G194" i="22"/>
  <c r="H194" i="22"/>
  <c r="D194" i="18"/>
  <c r="AN194" i="18"/>
  <c r="AI194" i="18"/>
  <c r="K194" i="22"/>
  <c r="AQ194" i="18"/>
  <c r="AL194" i="18"/>
  <c r="N194" i="22"/>
  <c r="P194" i="22"/>
  <c r="A195" i="22"/>
  <c r="B195" i="22"/>
  <c r="C195" i="22"/>
  <c r="D195" i="22"/>
  <c r="E195" i="22"/>
  <c r="G195" i="22"/>
  <c r="H195" i="22"/>
  <c r="D195" i="18"/>
  <c r="AP195" i="18"/>
  <c r="AN195" i="18"/>
  <c r="AI195" i="18"/>
  <c r="K195" i="22"/>
  <c r="AO195" i="18"/>
  <c r="AJ195" i="18"/>
  <c r="L195" i="22"/>
  <c r="AK195" i="18"/>
  <c r="M195" i="22"/>
  <c r="AQ195" i="18"/>
  <c r="AL195" i="18"/>
  <c r="N195" i="22"/>
  <c r="AR195" i="18"/>
  <c r="AM195" i="18"/>
  <c r="O195" i="22"/>
  <c r="P195" i="22"/>
  <c r="A196" i="22"/>
  <c r="B196" i="22"/>
  <c r="C196" i="22"/>
  <c r="D196" i="22"/>
  <c r="E196" i="22"/>
  <c r="F196" i="22"/>
  <c r="G196" i="22"/>
  <c r="H196" i="22"/>
  <c r="D196" i="18"/>
  <c r="AP196" i="18"/>
  <c r="AO196" i="18"/>
  <c r="AJ196" i="18"/>
  <c r="L196" i="22"/>
  <c r="AK196" i="18"/>
  <c r="M196" i="22"/>
  <c r="AQ196" i="18"/>
  <c r="AL196" i="18"/>
  <c r="N196" i="22"/>
  <c r="AR196" i="18"/>
  <c r="AM196" i="18"/>
  <c r="O196" i="22"/>
  <c r="P196" i="22"/>
  <c r="A197" i="22"/>
  <c r="B197" i="22"/>
  <c r="C197" i="22"/>
  <c r="D197" i="22"/>
  <c r="E197" i="22"/>
  <c r="G197" i="22"/>
  <c r="H197" i="22"/>
  <c r="D197" i="18"/>
  <c r="AO197" i="18"/>
  <c r="AJ197" i="18"/>
  <c r="L197" i="22"/>
  <c r="AQ197" i="18"/>
  <c r="AL197" i="18"/>
  <c r="N197" i="22"/>
  <c r="P197" i="22"/>
  <c r="A198" i="22"/>
  <c r="B198" i="22"/>
  <c r="C198" i="22"/>
  <c r="D198" i="22"/>
  <c r="E198" i="22"/>
  <c r="G198" i="22"/>
  <c r="H198" i="22"/>
  <c r="D198" i="18"/>
  <c r="AN198" i="18"/>
  <c r="AI198" i="18"/>
  <c r="K198" i="22"/>
  <c r="AQ198" i="18"/>
  <c r="AL198" i="18"/>
  <c r="N198" i="22"/>
  <c r="P198" i="22"/>
  <c r="A199" i="22"/>
  <c r="B199" i="22"/>
  <c r="C199" i="22"/>
  <c r="D199" i="22"/>
  <c r="E199" i="22"/>
  <c r="F199" i="22"/>
  <c r="G199" i="22"/>
  <c r="H199" i="22"/>
  <c r="D199" i="18"/>
  <c r="AP199" i="18"/>
  <c r="AN199" i="18"/>
  <c r="AI199" i="18"/>
  <c r="K199" i="22"/>
  <c r="AO199" i="18"/>
  <c r="AJ199" i="18"/>
  <c r="L199" i="22"/>
  <c r="AK199" i="18"/>
  <c r="M199" i="22"/>
  <c r="AQ199" i="18"/>
  <c r="AL199" i="18"/>
  <c r="N199" i="22"/>
  <c r="AR199" i="18"/>
  <c r="AM199" i="18"/>
  <c r="O199" i="22"/>
  <c r="P199" i="22"/>
  <c r="A200" i="22"/>
  <c r="B200" i="22"/>
  <c r="C200" i="22"/>
  <c r="D200" i="22"/>
  <c r="E200" i="22"/>
  <c r="F200" i="22"/>
  <c r="G200" i="22"/>
  <c r="H200" i="22"/>
  <c r="D200" i="18"/>
  <c r="AP200" i="18"/>
  <c r="AO200" i="18"/>
  <c r="AJ200" i="18"/>
  <c r="L200" i="22"/>
  <c r="AK200" i="18"/>
  <c r="M200" i="22"/>
  <c r="AQ200" i="18"/>
  <c r="AL200" i="18"/>
  <c r="N200" i="22"/>
  <c r="AR200" i="18"/>
  <c r="AM200" i="18"/>
  <c r="O200" i="22"/>
  <c r="P200" i="22"/>
  <c r="A201" i="22"/>
  <c r="B201" i="22"/>
  <c r="C201" i="22"/>
  <c r="D201" i="22"/>
  <c r="E201" i="22"/>
  <c r="G201" i="22"/>
  <c r="H201" i="22"/>
  <c r="D201" i="18"/>
  <c r="AO201" i="18"/>
  <c r="AJ201" i="18"/>
  <c r="L201" i="22"/>
  <c r="AQ201" i="18"/>
  <c r="AL201" i="18"/>
  <c r="N201" i="22"/>
  <c r="P201" i="22"/>
  <c r="A202" i="22"/>
  <c r="B202" i="22"/>
  <c r="C202" i="22"/>
  <c r="D202" i="22"/>
  <c r="E202" i="22"/>
  <c r="G202" i="22"/>
  <c r="H202" i="22"/>
  <c r="D202" i="18"/>
  <c r="AN202" i="18"/>
  <c r="AI202" i="18"/>
  <c r="K202" i="22"/>
  <c r="AQ202" i="18"/>
  <c r="AL202" i="18"/>
  <c r="N202" i="22"/>
  <c r="P202" i="22"/>
  <c r="A203" i="22"/>
  <c r="B203" i="22"/>
  <c r="C203" i="22"/>
  <c r="D203" i="22"/>
  <c r="E203" i="22"/>
  <c r="F203" i="22"/>
  <c r="G203" i="22"/>
  <c r="H203" i="22"/>
  <c r="D203" i="18"/>
  <c r="AP203" i="18"/>
  <c r="AN203" i="18"/>
  <c r="AI203" i="18"/>
  <c r="K203" i="22"/>
  <c r="AO203" i="18"/>
  <c r="AJ203" i="18"/>
  <c r="L203" i="22"/>
  <c r="AK203" i="18"/>
  <c r="M203" i="22"/>
  <c r="AQ203" i="18"/>
  <c r="AL203" i="18"/>
  <c r="N203" i="22"/>
  <c r="AR203" i="18"/>
  <c r="AM203" i="18"/>
  <c r="O203" i="22"/>
  <c r="P203" i="22"/>
  <c r="A204" i="22"/>
  <c r="B204" i="22"/>
  <c r="C204" i="22"/>
  <c r="D204" i="22"/>
  <c r="E204" i="22"/>
  <c r="F204" i="22"/>
  <c r="G204" i="22"/>
  <c r="H204" i="22"/>
  <c r="D204" i="18"/>
  <c r="AP204" i="18"/>
  <c r="AO204" i="18"/>
  <c r="AJ204" i="18"/>
  <c r="L204" i="22"/>
  <c r="AK204" i="18"/>
  <c r="M204" i="22"/>
  <c r="AQ204" i="18"/>
  <c r="AL204" i="18"/>
  <c r="N204" i="22"/>
  <c r="AR204" i="18"/>
  <c r="AM204" i="18"/>
  <c r="O204" i="22"/>
  <c r="P204" i="22"/>
  <c r="A205" i="22"/>
  <c r="B205" i="22"/>
  <c r="C205" i="22"/>
  <c r="D205" i="22"/>
  <c r="E205" i="22"/>
  <c r="F205" i="22"/>
  <c r="G205" i="22"/>
  <c r="H205" i="22"/>
  <c r="D205" i="18"/>
  <c r="AO205" i="18"/>
  <c r="AJ205" i="18"/>
  <c r="L205" i="22"/>
  <c r="AQ205" i="18"/>
  <c r="AL205" i="18"/>
  <c r="N205" i="22"/>
  <c r="P205" i="22"/>
  <c r="F206" i="22"/>
  <c r="G206" i="22"/>
  <c r="H206" i="22"/>
  <c r="I206" i="22"/>
  <c r="J206" i="22"/>
  <c r="K206" i="22"/>
  <c r="L206" i="22"/>
  <c r="M206" i="22"/>
  <c r="N206" i="22"/>
  <c r="O206" i="22"/>
  <c r="P206" i="22"/>
  <c r="A207" i="1"/>
  <c r="A207" i="22"/>
  <c r="F207" i="22"/>
  <c r="G207" i="22"/>
  <c r="H207" i="22"/>
  <c r="I207" i="22"/>
  <c r="J207" i="22"/>
  <c r="K207" i="22"/>
  <c r="L207" i="22"/>
  <c r="M207" i="22"/>
  <c r="N207" i="22"/>
  <c r="O207" i="22"/>
  <c r="P207" i="22"/>
  <c r="A208" i="22"/>
  <c r="F208" i="22"/>
  <c r="G208" i="22"/>
  <c r="H208" i="22"/>
  <c r="I208" i="22"/>
  <c r="J208" i="22"/>
  <c r="K208" i="22"/>
  <c r="L208" i="22"/>
  <c r="M208" i="22"/>
  <c r="N208" i="22"/>
  <c r="O208" i="22"/>
  <c r="P208" i="22"/>
  <c r="F209" i="22"/>
  <c r="G209" i="22"/>
  <c r="H209" i="22"/>
  <c r="AG209" i="18"/>
  <c r="I209" i="22"/>
  <c r="AH209" i="18"/>
  <c r="J209" i="22"/>
  <c r="AI209" i="18"/>
  <c r="K209" i="22"/>
  <c r="AJ209" i="18"/>
  <c r="L209" i="22"/>
  <c r="AK209" i="18"/>
  <c r="M209" i="22"/>
  <c r="AL209" i="18"/>
  <c r="N209" i="22"/>
  <c r="AM209" i="18"/>
  <c r="O209" i="22"/>
  <c r="P209" i="22"/>
  <c r="A210" i="22"/>
  <c r="B210" i="22"/>
  <c r="C210" i="22"/>
  <c r="D210" i="22"/>
  <c r="E210" i="22"/>
  <c r="F210" i="22"/>
  <c r="G210" i="22"/>
  <c r="H210" i="22"/>
  <c r="AC212" i="20"/>
  <c r="E212" i="18"/>
  <c r="AC213" i="20"/>
  <c r="E213" i="18"/>
  <c r="F213" i="22"/>
  <c r="AC214" i="20"/>
  <c r="E214" i="18"/>
  <c r="F214" i="22"/>
  <c r="AC215" i="20"/>
  <c r="E215" i="18"/>
  <c r="AB216" i="20"/>
  <c r="AC216" i="20"/>
  <c r="E216" i="18"/>
  <c r="AC217" i="20"/>
  <c r="E217" i="18"/>
  <c r="F217" i="22"/>
  <c r="AC218" i="20"/>
  <c r="E218" i="18"/>
  <c r="F218" i="22"/>
  <c r="AB219" i="20"/>
  <c r="AC219" i="20"/>
  <c r="E219" i="18"/>
  <c r="AW219" i="18"/>
  <c r="AX219" i="18"/>
  <c r="AY219" i="18"/>
  <c r="AB220" i="20"/>
  <c r="AC220" i="20"/>
  <c r="E220" i="18"/>
  <c r="AW220" i="18"/>
  <c r="AX220" i="18"/>
  <c r="AY220" i="18"/>
  <c r="AB221" i="20"/>
  <c r="AC221" i="20"/>
  <c r="E221" i="18"/>
  <c r="F221" i="22"/>
  <c r="AW221" i="18"/>
  <c r="AX221" i="18"/>
  <c r="AY221" i="18"/>
  <c r="AB222" i="20"/>
  <c r="AC222" i="20"/>
  <c r="E222" i="18"/>
  <c r="F222" i="22"/>
  <c r="AW222" i="18"/>
  <c r="AX222" i="18"/>
  <c r="AY222" i="18"/>
  <c r="AB223" i="20"/>
  <c r="AC223" i="20"/>
  <c r="E223" i="18"/>
  <c r="AW223" i="18"/>
  <c r="AX223" i="18"/>
  <c r="AY223" i="18"/>
  <c r="AB224" i="20"/>
  <c r="AC224" i="20"/>
  <c r="E224" i="18"/>
  <c r="AW224" i="18"/>
  <c r="AX224" i="18"/>
  <c r="AY224" i="18"/>
  <c r="AB225" i="20"/>
  <c r="AC225" i="20"/>
  <c r="E225" i="18"/>
  <c r="F225" i="22"/>
  <c r="AW225" i="18"/>
  <c r="AX225" i="18"/>
  <c r="AY225" i="18"/>
  <c r="AB226" i="20"/>
  <c r="AC226" i="20"/>
  <c r="E226" i="18"/>
  <c r="F226" i="22"/>
  <c r="AW226" i="18"/>
  <c r="AX226" i="18"/>
  <c r="AY226" i="18"/>
  <c r="AB227" i="20"/>
  <c r="AC227" i="20"/>
  <c r="E227" i="18"/>
  <c r="AW227" i="18"/>
  <c r="AX227" i="18"/>
  <c r="AY227" i="18"/>
  <c r="AB228" i="20"/>
  <c r="AC228" i="20"/>
  <c r="E228" i="18"/>
  <c r="AW228" i="18"/>
  <c r="AX228" i="18"/>
  <c r="AY228" i="18"/>
  <c r="AB229" i="20"/>
  <c r="AC229" i="20"/>
  <c r="E229" i="18"/>
  <c r="F229" i="22"/>
  <c r="AW229" i="18"/>
  <c r="AX229" i="18"/>
  <c r="AY229" i="18"/>
  <c r="AB230" i="20"/>
  <c r="AC230" i="20"/>
  <c r="E230" i="18"/>
  <c r="F230" i="22"/>
  <c r="AW230" i="18"/>
  <c r="AX230" i="18"/>
  <c r="AY230" i="18"/>
  <c r="AB231" i="20"/>
  <c r="AC231" i="20"/>
  <c r="E231" i="18"/>
  <c r="AW231" i="18"/>
  <c r="AX231" i="18"/>
  <c r="AY231" i="18"/>
  <c r="AB232" i="20"/>
  <c r="AC232" i="20"/>
  <c r="E232" i="18"/>
  <c r="AW232" i="18"/>
  <c r="AX232" i="18"/>
  <c r="AY232" i="18"/>
  <c r="AB233" i="20"/>
  <c r="AC233" i="20"/>
  <c r="E233" i="18"/>
  <c r="AW233" i="18"/>
  <c r="AX233" i="18"/>
  <c r="AY233" i="18"/>
  <c r="AB234" i="20"/>
  <c r="AC234" i="20"/>
  <c r="E234" i="18"/>
  <c r="AW234" i="18"/>
  <c r="AX234" i="18"/>
  <c r="AY234" i="18"/>
  <c r="AB235" i="20"/>
  <c r="AC235" i="20"/>
  <c r="E235" i="18"/>
  <c r="AW235" i="18"/>
  <c r="AX235" i="18"/>
  <c r="AY235" i="18"/>
  <c r="AB236" i="20"/>
  <c r="AC236" i="20"/>
  <c r="E236" i="18"/>
  <c r="AW236" i="18"/>
  <c r="AX236" i="18"/>
  <c r="AY236" i="18"/>
  <c r="AB237" i="20"/>
  <c r="AC237" i="20"/>
  <c r="E237" i="18"/>
  <c r="AW237" i="18"/>
  <c r="AX237" i="18"/>
  <c r="AY237" i="18"/>
  <c r="AB238" i="20"/>
  <c r="AC238" i="20"/>
  <c r="E238" i="18"/>
  <c r="AW238" i="18"/>
  <c r="AX238" i="18"/>
  <c r="AY238" i="18"/>
  <c r="AB239" i="20"/>
  <c r="AC239" i="20"/>
  <c r="E239" i="18"/>
  <c r="AW239" i="18"/>
  <c r="AX239" i="18"/>
  <c r="AY239" i="18"/>
  <c r="D210" i="18"/>
  <c r="AN210" i="18"/>
  <c r="AI210" i="18"/>
  <c r="K210" i="22"/>
  <c r="AO210" i="18"/>
  <c r="AJ210" i="18"/>
  <c r="L210" i="22"/>
  <c r="AR210" i="18"/>
  <c r="AM210" i="18"/>
  <c r="O210" i="22"/>
  <c r="P210" i="22"/>
  <c r="A211" i="22"/>
  <c r="B211" i="22"/>
  <c r="C211" i="22"/>
  <c r="D211" i="22"/>
  <c r="E211" i="22"/>
  <c r="G211" i="22"/>
  <c r="H211" i="22"/>
  <c r="D211" i="18"/>
  <c r="AR211" i="18"/>
  <c r="AM211" i="18"/>
  <c r="O211" i="22"/>
  <c r="AN211" i="18"/>
  <c r="D212" i="18"/>
  <c r="AN212" i="18"/>
  <c r="D213" i="18"/>
  <c r="AN213" i="18"/>
  <c r="D214" i="18"/>
  <c r="AN214" i="18"/>
  <c r="D215" i="18"/>
  <c r="AN215" i="18"/>
  <c r="AI211" i="18"/>
  <c r="K211" i="22"/>
  <c r="AO211" i="18"/>
  <c r="AJ211" i="18"/>
  <c r="L211" i="22"/>
  <c r="P211" i="22"/>
  <c r="A212" i="22"/>
  <c r="B212" i="22"/>
  <c r="C212" i="22"/>
  <c r="D212" i="22"/>
  <c r="E212" i="22"/>
  <c r="G212" i="22"/>
  <c r="H212" i="22"/>
  <c r="AO212" i="18"/>
  <c r="AJ212" i="18"/>
  <c r="L212" i="22"/>
  <c r="AI212" i="18"/>
  <c r="K212" i="22"/>
  <c r="P212" i="22"/>
  <c r="A213" i="22"/>
  <c r="B213" i="22"/>
  <c r="C213" i="22"/>
  <c r="D213" i="22"/>
  <c r="E213" i="22"/>
  <c r="G213" i="22"/>
  <c r="H213" i="22"/>
  <c r="AI213" i="18"/>
  <c r="K213" i="22"/>
  <c r="P213" i="22"/>
  <c r="A214" i="22"/>
  <c r="B214" i="22"/>
  <c r="C214" i="22"/>
  <c r="D214" i="22"/>
  <c r="E214" i="22"/>
  <c r="G214" i="22"/>
  <c r="H214" i="22"/>
  <c r="AI214" i="18"/>
  <c r="K214" i="22"/>
  <c r="AO214" i="18"/>
  <c r="AJ214" i="18"/>
  <c r="L214" i="22"/>
  <c r="AR214" i="18"/>
  <c r="AM214" i="18"/>
  <c r="O214" i="22"/>
  <c r="P214" i="22"/>
  <c r="A215" i="22"/>
  <c r="B215" i="22"/>
  <c r="C215" i="22"/>
  <c r="D215" i="22"/>
  <c r="E215" i="22"/>
  <c r="G215" i="22"/>
  <c r="H215" i="22"/>
  <c r="AR215" i="18"/>
  <c r="AM215" i="18"/>
  <c r="O215" i="22"/>
  <c r="AI215" i="18"/>
  <c r="K215" i="22"/>
  <c r="AO215" i="18"/>
  <c r="AJ215" i="18"/>
  <c r="L215" i="22"/>
  <c r="P215" i="22"/>
  <c r="A216" i="22"/>
  <c r="B216" i="22"/>
  <c r="C216" i="22"/>
  <c r="D216" i="22"/>
  <c r="E216" i="22"/>
  <c r="G216" i="22"/>
  <c r="H216" i="22"/>
  <c r="D216" i="18"/>
  <c r="AO216" i="18"/>
  <c r="AJ216" i="18"/>
  <c r="L216" i="22"/>
  <c r="AN216" i="18"/>
  <c r="AI216" i="18"/>
  <c r="K216" i="22"/>
  <c r="P216" i="22"/>
  <c r="A217" i="22"/>
  <c r="B217" i="22"/>
  <c r="C217" i="22"/>
  <c r="D217" i="22"/>
  <c r="E217" i="22"/>
  <c r="G217" i="22"/>
  <c r="H217" i="22"/>
  <c r="D217" i="18"/>
  <c r="AN217" i="18"/>
  <c r="AI217" i="18"/>
  <c r="K217" i="22"/>
  <c r="P217" i="22"/>
  <c r="A218" i="22"/>
  <c r="B218" i="22"/>
  <c r="C218" i="22"/>
  <c r="D218" i="22"/>
  <c r="E218" i="22"/>
  <c r="G218" i="22"/>
  <c r="H218" i="22"/>
  <c r="D218" i="18"/>
  <c r="AN218" i="18"/>
  <c r="AI218" i="18"/>
  <c r="K218" i="22"/>
  <c r="AO218" i="18"/>
  <c r="AJ218" i="18"/>
  <c r="L218" i="22"/>
  <c r="AR218" i="18"/>
  <c r="AM218" i="18"/>
  <c r="O218" i="22"/>
  <c r="P218" i="22"/>
  <c r="A219" i="22"/>
  <c r="B219" i="22"/>
  <c r="C219" i="22"/>
  <c r="D219" i="22"/>
  <c r="E219" i="22"/>
  <c r="G219" i="22"/>
  <c r="H219" i="22"/>
  <c r="D219" i="18"/>
  <c r="AR219" i="18"/>
  <c r="AM219" i="18"/>
  <c r="O219" i="22"/>
  <c r="AN219" i="18"/>
  <c r="AI219" i="18"/>
  <c r="K219" i="22"/>
  <c r="AO219" i="18"/>
  <c r="AJ219" i="18"/>
  <c r="L219" i="22"/>
  <c r="P219" i="22"/>
  <c r="A220" i="22"/>
  <c r="B220" i="22"/>
  <c r="C220" i="22"/>
  <c r="D220" i="22"/>
  <c r="E220" i="22"/>
  <c r="G220" i="22"/>
  <c r="H220" i="22"/>
  <c r="D220" i="18"/>
  <c r="AO220" i="18"/>
  <c r="AJ220" i="18"/>
  <c r="L220" i="22"/>
  <c r="AN220" i="18"/>
  <c r="AI220" i="18"/>
  <c r="K220" i="22"/>
  <c r="P220" i="22"/>
  <c r="A221" i="22"/>
  <c r="B221" i="22"/>
  <c r="C221" i="22"/>
  <c r="D221" i="22"/>
  <c r="E221" i="22"/>
  <c r="G221" i="22"/>
  <c r="H221" i="22"/>
  <c r="D221" i="18"/>
  <c r="P221" i="22"/>
  <c r="A222" i="22"/>
  <c r="B222" i="22"/>
  <c r="C222" i="22"/>
  <c r="D222" i="22"/>
  <c r="E222" i="22"/>
  <c r="G222" i="22"/>
  <c r="H222" i="22"/>
  <c r="D222" i="18"/>
  <c r="AN222" i="18"/>
  <c r="AI222" i="18"/>
  <c r="K222" i="22"/>
  <c r="AO222" i="18"/>
  <c r="AJ222" i="18"/>
  <c r="L222" i="22"/>
  <c r="AR222" i="18"/>
  <c r="AM222" i="18"/>
  <c r="O222" i="22"/>
  <c r="P222" i="22"/>
  <c r="A223" i="22"/>
  <c r="B223" i="22"/>
  <c r="C223" i="22"/>
  <c r="D223" i="22"/>
  <c r="E223" i="22"/>
  <c r="G223" i="22"/>
  <c r="H223" i="22"/>
  <c r="D223" i="18"/>
  <c r="AR223" i="18"/>
  <c r="AM223" i="18"/>
  <c r="O223" i="22"/>
  <c r="AN223" i="18"/>
  <c r="AI223" i="18"/>
  <c r="K223" i="22"/>
  <c r="AO223" i="18"/>
  <c r="AJ223" i="18"/>
  <c r="L223" i="22"/>
  <c r="P223" i="22"/>
  <c r="A224" i="22"/>
  <c r="B224" i="22"/>
  <c r="C224" i="22"/>
  <c r="D224" i="22"/>
  <c r="E224" i="22"/>
  <c r="G224" i="22"/>
  <c r="H224" i="22"/>
  <c r="D224" i="18"/>
  <c r="AO224" i="18"/>
  <c r="AJ224" i="18"/>
  <c r="L224" i="22"/>
  <c r="AN224" i="18"/>
  <c r="AI224" i="18"/>
  <c r="K224" i="22"/>
  <c r="P224" i="22"/>
  <c r="A225" i="22"/>
  <c r="B225" i="22"/>
  <c r="C225" i="22"/>
  <c r="D225" i="22"/>
  <c r="E225" i="22"/>
  <c r="G225" i="22"/>
  <c r="H225" i="22"/>
  <c r="D225" i="18"/>
  <c r="P225" i="22"/>
  <c r="A226" i="22"/>
  <c r="B226" i="22"/>
  <c r="C226" i="22"/>
  <c r="D226" i="22"/>
  <c r="E226" i="22"/>
  <c r="G226" i="22"/>
  <c r="H226" i="22"/>
  <c r="D226" i="18"/>
  <c r="AN226" i="18"/>
  <c r="AI226" i="18"/>
  <c r="K226" i="22"/>
  <c r="AO226" i="18"/>
  <c r="AJ226" i="18"/>
  <c r="L226" i="22"/>
  <c r="AR226" i="18"/>
  <c r="AM226" i="18"/>
  <c r="O226" i="22"/>
  <c r="P226" i="22"/>
  <c r="A227" i="22"/>
  <c r="B227" i="22"/>
  <c r="C227" i="22"/>
  <c r="D227" i="22"/>
  <c r="E227" i="22"/>
  <c r="G227" i="22"/>
  <c r="H227" i="22"/>
  <c r="D227" i="18"/>
  <c r="AR227" i="18"/>
  <c r="AM227" i="18"/>
  <c r="O227" i="22"/>
  <c r="AN227" i="18"/>
  <c r="AI227" i="18"/>
  <c r="K227" i="22"/>
  <c r="AO227" i="18"/>
  <c r="AJ227" i="18"/>
  <c r="L227" i="22"/>
  <c r="P227" i="22"/>
  <c r="A228" i="22"/>
  <c r="B228" i="22"/>
  <c r="C228" i="22"/>
  <c r="D228" i="22"/>
  <c r="E228" i="22"/>
  <c r="G228" i="22"/>
  <c r="H228" i="22"/>
  <c r="D228" i="18"/>
  <c r="AO228" i="18"/>
  <c r="AJ228" i="18"/>
  <c r="L228" i="22"/>
  <c r="AN228" i="18"/>
  <c r="AI228" i="18"/>
  <c r="K228" i="22"/>
  <c r="P228" i="22"/>
  <c r="A229" i="22"/>
  <c r="B229" i="22"/>
  <c r="C229" i="22"/>
  <c r="D229" i="22"/>
  <c r="E229" i="22"/>
  <c r="G229" i="22"/>
  <c r="H229" i="22"/>
  <c r="D229" i="18"/>
  <c r="AN229" i="18"/>
  <c r="AI229" i="18"/>
  <c r="K229" i="22"/>
  <c r="P229" i="22"/>
  <c r="A230" i="22"/>
  <c r="B230" i="22"/>
  <c r="C230" i="22"/>
  <c r="D230" i="22"/>
  <c r="E230" i="22"/>
  <c r="G230" i="22"/>
  <c r="H230" i="22"/>
  <c r="D230" i="18"/>
  <c r="AN230" i="18"/>
  <c r="AI230" i="18"/>
  <c r="K230" i="22"/>
  <c r="AO230" i="18"/>
  <c r="AJ230" i="18"/>
  <c r="L230" i="22"/>
  <c r="AR230" i="18"/>
  <c r="AM230" i="18"/>
  <c r="O230" i="22"/>
  <c r="P230" i="22"/>
  <c r="A231" i="22"/>
  <c r="B231" i="22"/>
  <c r="C231" i="22"/>
  <c r="D231" i="22"/>
  <c r="E231" i="22"/>
  <c r="G231" i="22"/>
  <c r="H231" i="22"/>
  <c r="D231" i="18"/>
  <c r="AR231" i="18"/>
  <c r="AM231" i="18"/>
  <c r="O231" i="22"/>
  <c r="AN231" i="18"/>
  <c r="AI231" i="18"/>
  <c r="K231" i="22"/>
  <c r="AO231" i="18"/>
  <c r="AJ231" i="18"/>
  <c r="L231" i="22"/>
  <c r="P231" i="22"/>
  <c r="A232" i="22"/>
  <c r="B232" i="22"/>
  <c r="C232" i="22"/>
  <c r="D232" i="22"/>
  <c r="E232" i="22"/>
  <c r="G232" i="22"/>
  <c r="H232" i="22"/>
  <c r="D232" i="18"/>
  <c r="AO232" i="18"/>
  <c r="AJ232" i="18"/>
  <c r="L232" i="22"/>
  <c r="AN232" i="18"/>
  <c r="AI232" i="18"/>
  <c r="K232" i="22"/>
  <c r="P232" i="22"/>
  <c r="A233" i="22"/>
  <c r="A234" i="22"/>
  <c r="A235" i="22"/>
  <c r="A236" i="22"/>
  <c r="A237" i="22"/>
  <c r="A238" i="22"/>
  <c r="A239" i="22"/>
  <c r="B233" i="22"/>
  <c r="C233" i="22"/>
  <c r="D233" i="22"/>
  <c r="E233" i="22"/>
  <c r="G233" i="22"/>
  <c r="H233" i="22"/>
  <c r="D233" i="18"/>
  <c r="AN233" i="18"/>
  <c r="AI233" i="18"/>
  <c r="K233" i="22"/>
  <c r="P233" i="22"/>
  <c r="B234" i="22"/>
  <c r="C234" i="22"/>
  <c r="D234" i="22"/>
  <c r="E234" i="22"/>
  <c r="G234" i="22"/>
  <c r="H234" i="22"/>
  <c r="D234" i="18"/>
  <c r="AN234" i="18"/>
  <c r="AI234" i="18"/>
  <c r="K234" i="22"/>
  <c r="AO234" i="18"/>
  <c r="AJ234" i="18"/>
  <c r="L234" i="22"/>
  <c r="AR234" i="18"/>
  <c r="AM234" i="18"/>
  <c r="O234" i="22"/>
  <c r="P234" i="22"/>
  <c r="B235" i="22"/>
  <c r="C235" i="22"/>
  <c r="D235" i="22"/>
  <c r="E235" i="22"/>
  <c r="G235" i="22"/>
  <c r="H235" i="22"/>
  <c r="D235" i="18"/>
  <c r="AR235" i="18"/>
  <c r="AM235" i="18"/>
  <c r="O235" i="22"/>
  <c r="AN235" i="18"/>
  <c r="AI235" i="18"/>
  <c r="K235" i="22"/>
  <c r="AO235" i="18"/>
  <c r="AJ235" i="18"/>
  <c r="L235" i="22"/>
  <c r="P235" i="22"/>
  <c r="B236" i="22"/>
  <c r="C236" i="22"/>
  <c r="D236" i="22"/>
  <c r="E236" i="22"/>
  <c r="G236" i="22"/>
  <c r="H236" i="22"/>
  <c r="D236" i="18"/>
  <c r="AO236" i="18"/>
  <c r="AJ236" i="18"/>
  <c r="L236" i="22"/>
  <c r="AN236" i="18"/>
  <c r="AI236" i="18"/>
  <c r="K236" i="22"/>
  <c r="P236" i="22"/>
  <c r="B237" i="22"/>
  <c r="C237" i="22"/>
  <c r="D237" i="22"/>
  <c r="E237" i="22"/>
  <c r="G237" i="22"/>
  <c r="H237" i="22"/>
  <c r="D237" i="18"/>
  <c r="P237" i="22"/>
  <c r="B238" i="22"/>
  <c r="C238" i="22"/>
  <c r="D238" i="22"/>
  <c r="E238" i="22"/>
  <c r="G238" i="22"/>
  <c r="H238" i="22"/>
  <c r="D238" i="18"/>
  <c r="AO238" i="18"/>
  <c r="AJ238" i="18"/>
  <c r="L238" i="22"/>
  <c r="AR238" i="18"/>
  <c r="AM238" i="18"/>
  <c r="O238" i="22"/>
  <c r="P238" i="22"/>
  <c r="G239" i="22"/>
  <c r="H239" i="22"/>
  <c r="D239" i="18"/>
  <c r="AN239" i="18"/>
  <c r="AI239" i="18"/>
  <c r="K239" i="22"/>
  <c r="AO239" i="18"/>
  <c r="AJ239" i="18"/>
  <c r="L239" i="22"/>
  <c r="AR239" i="18"/>
  <c r="AM239" i="18"/>
  <c r="O239" i="22"/>
  <c r="P239" i="22"/>
  <c r="AA7" i="4"/>
  <c r="AA11" i="4"/>
  <c r="AA15" i="4"/>
  <c r="AA19" i="4"/>
  <c r="E2" i="1"/>
  <c r="G2" i="1"/>
  <c r="L13" i="1"/>
  <c r="F3" i="1"/>
  <c r="M13" i="1"/>
  <c r="G3" i="1"/>
  <c r="M10" i="1"/>
  <c r="M11" i="1"/>
  <c r="M47" i="1"/>
  <c r="G37" i="1"/>
  <c r="M44" i="1"/>
  <c r="M45" i="1"/>
  <c r="M81" i="1"/>
  <c r="G71" i="1"/>
  <c r="M78" i="1"/>
  <c r="M79" i="1"/>
  <c r="M115" i="1"/>
  <c r="G105" i="1"/>
  <c r="M112" i="1"/>
  <c r="M113" i="1"/>
  <c r="L150" i="1"/>
  <c r="F140" i="1"/>
  <c r="M150" i="1"/>
  <c r="G140" i="1"/>
  <c r="M147" i="1"/>
  <c r="M148" i="1"/>
  <c r="L185" i="1"/>
  <c r="F175" i="1"/>
  <c r="M185" i="1"/>
  <c r="G175" i="1"/>
  <c r="M182" i="1"/>
  <c r="M183" i="1"/>
  <c r="L219" i="1"/>
  <c r="F209" i="1"/>
  <c r="M219" i="1"/>
  <c r="G209" i="1"/>
  <c r="M216" i="1"/>
  <c r="M217" i="1"/>
  <c r="A241" i="1"/>
  <c r="L253" i="1"/>
  <c r="F243" i="1"/>
  <c r="M253" i="1"/>
  <c r="G243" i="1"/>
  <c r="M250" i="1"/>
  <c r="M251" i="1"/>
  <c r="A1" i="20"/>
  <c r="A2" i="20"/>
  <c r="D2" i="20"/>
  <c r="B2" i="20"/>
  <c r="C2" i="20"/>
  <c r="A3" i="20"/>
  <c r="B3" i="20"/>
  <c r="C3" i="20"/>
  <c r="D3" i="20"/>
  <c r="E3" i="20"/>
  <c r="F3" i="20"/>
  <c r="G3" i="20"/>
  <c r="H3" i="20"/>
  <c r="I3" i="20"/>
  <c r="J3" i="20"/>
  <c r="K3" i="20"/>
  <c r="L3" i="20"/>
  <c r="M3" i="20"/>
  <c r="N3" i="20"/>
  <c r="O3" i="20"/>
  <c r="P3" i="20"/>
  <c r="Q3" i="20"/>
  <c r="R3" i="20"/>
  <c r="S3" i="20"/>
  <c r="T3" i="20"/>
  <c r="U3" i="20"/>
  <c r="V3" i="20"/>
  <c r="W3" i="20"/>
  <c r="X3" i="20"/>
  <c r="Y3" i="20"/>
  <c r="Z3" i="20"/>
  <c r="A4" i="20"/>
  <c r="B4" i="20"/>
  <c r="C4" i="20"/>
  <c r="D4" i="20"/>
  <c r="E4" i="20"/>
  <c r="A5" i="20"/>
  <c r="B5" i="20"/>
  <c r="C5" i="20"/>
  <c r="D5" i="20"/>
  <c r="E5" i="20"/>
  <c r="A6" i="20"/>
  <c r="B6" i="20"/>
  <c r="C6" i="20"/>
  <c r="D6" i="20"/>
  <c r="E6" i="20"/>
  <c r="A7" i="20"/>
  <c r="B7" i="20"/>
  <c r="C7" i="20"/>
  <c r="D7" i="20"/>
  <c r="E7" i="20"/>
  <c r="A8" i="20"/>
  <c r="B8" i="20"/>
  <c r="C8" i="20"/>
  <c r="D8" i="20"/>
  <c r="E8" i="20"/>
  <c r="A9" i="20"/>
  <c r="B9" i="20"/>
  <c r="C9" i="20"/>
  <c r="D9" i="20"/>
  <c r="E9" i="20"/>
  <c r="A10" i="20"/>
  <c r="B10" i="20"/>
  <c r="C10" i="20"/>
  <c r="D10" i="20"/>
  <c r="E10" i="20"/>
  <c r="A11" i="20"/>
  <c r="B11" i="20"/>
  <c r="C11" i="20"/>
  <c r="D11" i="20"/>
  <c r="E11" i="20"/>
  <c r="A12" i="20"/>
  <c r="B12" i="20"/>
  <c r="C12" i="20"/>
  <c r="D12" i="20"/>
  <c r="E12" i="20"/>
  <c r="A13" i="20"/>
  <c r="B13" i="20"/>
  <c r="C13" i="20"/>
  <c r="D13" i="20"/>
  <c r="E13" i="20"/>
  <c r="A14" i="20"/>
  <c r="B14" i="20"/>
  <c r="C14" i="20"/>
  <c r="D14" i="20"/>
  <c r="E14" i="20"/>
  <c r="A15" i="20"/>
  <c r="B15" i="20"/>
  <c r="C15" i="20"/>
  <c r="D15" i="20"/>
  <c r="E15" i="20"/>
  <c r="A16" i="20"/>
  <c r="B16" i="20"/>
  <c r="C16" i="20"/>
  <c r="D16" i="20"/>
  <c r="E16" i="20"/>
  <c r="A17" i="20"/>
  <c r="B17" i="20"/>
  <c r="C17" i="20"/>
  <c r="D17" i="20"/>
  <c r="E17" i="20"/>
  <c r="A18" i="20"/>
  <c r="B18" i="20"/>
  <c r="C18" i="20"/>
  <c r="D18" i="20"/>
  <c r="E18" i="20"/>
  <c r="A19" i="20"/>
  <c r="B19" i="20"/>
  <c r="C19" i="20"/>
  <c r="D19" i="20"/>
  <c r="E19" i="20"/>
  <c r="A20" i="20"/>
  <c r="B20" i="20"/>
  <c r="C20" i="20"/>
  <c r="D20" i="20"/>
  <c r="E20" i="20"/>
  <c r="A21" i="20"/>
  <c r="B21" i="20"/>
  <c r="C21" i="20"/>
  <c r="D21" i="20"/>
  <c r="E21" i="20"/>
  <c r="A22" i="20"/>
  <c r="B22" i="20"/>
  <c r="C22" i="20"/>
  <c r="D22" i="20"/>
  <c r="E22" i="20"/>
  <c r="A23" i="20"/>
  <c r="B23" i="20"/>
  <c r="C23" i="20"/>
  <c r="D23" i="20"/>
  <c r="E23" i="20"/>
  <c r="A24" i="20"/>
  <c r="B24" i="20"/>
  <c r="C24" i="20"/>
  <c r="D24" i="20"/>
  <c r="E24" i="20"/>
  <c r="A25" i="20"/>
  <c r="B25" i="20"/>
  <c r="C25" i="20"/>
  <c r="D25" i="20"/>
  <c r="E25" i="20"/>
  <c r="A26" i="20"/>
  <c r="B26" i="20"/>
  <c r="C26" i="20"/>
  <c r="D26" i="20"/>
  <c r="E26" i="20"/>
  <c r="A27" i="20"/>
  <c r="B27" i="20"/>
  <c r="C27" i="20"/>
  <c r="D27" i="20"/>
  <c r="E27" i="20"/>
  <c r="A28" i="20"/>
  <c r="B28" i="20"/>
  <c r="C28" i="20"/>
  <c r="D28" i="20"/>
  <c r="E28" i="20"/>
  <c r="A29" i="20"/>
  <c r="B29" i="20"/>
  <c r="C29" i="20"/>
  <c r="D29" i="20"/>
  <c r="E29" i="20"/>
  <c r="A30" i="20"/>
  <c r="B30" i="20"/>
  <c r="C30" i="20"/>
  <c r="D30" i="20"/>
  <c r="E30" i="20"/>
  <c r="A31" i="20"/>
  <c r="B31" i="20"/>
  <c r="C31" i="20"/>
  <c r="D31" i="20"/>
  <c r="E31" i="20"/>
  <c r="A32" i="20"/>
  <c r="B32" i="20"/>
  <c r="C32" i="20"/>
  <c r="D32" i="20"/>
  <c r="E32" i="20"/>
  <c r="A33" i="20"/>
  <c r="B33" i="20"/>
  <c r="C33" i="20"/>
  <c r="D33" i="20"/>
  <c r="E33" i="20"/>
  <c r="AB34" i="20"/>
  <c r="AC34" i="20"/>
  <c r="A35" i="20"/>
  <c r="AB35" i="20"/>
  <c r="AC35" i="20"/>
  <c r="A36" i="20"/>
  <c r="D36" i="20"/>
  <c r="F36" i="20"/>
  <c r="A37" i="20"/>
  <c r="B37" i="20"/>
  <c r="C37" i="20"/>
  <c r="D37" i="20"/>
  <c r="E37" i="20"/>
  <c r="Z37" i="20"/>
  <c r="A38" i="20"/>
  <c r="B38" i="20"/>
  <c r="C38" i="20"/>
  <c r="D38" i="20"/>
  <c r="E38" i="20"/>
  <c r="A39" i="20"/>
  <c r="B39" i="20"/>
  <c r="C39" i="20"/>
  <c r="D39" i="20"/>
  <c r="E39" i="20"/>
  <c r="A40" i="20"/>
  <c r="B40" i="20"/>
  <c r="C40" i="20"/>
  <c r="D40" i="20"/>
  <c r="E40" i="20"/>
  <c r="A41" i="20"/>
  <c r="B41" i="20"/>
  <c r="C41" i="20"/>
  <c r="D41" i="20"/>
  <c r="E41" i="20"/>
  <c r="A42" i="20"/>
  <c r="B42" i="20"/>
  <c r="C42" i="20"/>
  <c r="D42" i="20"/>
  <c r="E42" i="20"/>
  <c r="A43" i="20"/>
  <c r="B43" i="20"/>
  <c r="C43" i="20"/>
  <c r="D43" i="20"/>
  <c r="E43" i="20"/>
  <c r="A44" i="20"/>
  <c r="B44" i="20"/>
  <c r="C44" i="20"/>
  <c r="D44" i="20"/>
  <c r="E44" i="20"/>
  <c r="A45" i="20"/>
  <c r="B45" i="20"/>
  <c r="C45" i="20"/>
  <c r="D45" i="20"/>
  <c r="E45" i="20"/>
  <c r="A46" i="20"/>
  <c r="B46" i="20"/>
  <c r="C46" i="20"/>
  <c r="D46" i="20"/>
  <c r="E46" i="20"/>
  <c r="A47" i="20"/>
  <c r="B47" i="20"/>
  <c r="C47" i="20"/>
  <c r="D47" i="20"/>
  <c r="E47" i="20"/>
  <c r="A48" i="20"/>
  <c r="B48" i="20"/>
  <c r="C48" i="20"/>
  <c r="D48" i="20"/>
  <c r="E48" i="20"/>
  <c r="A49" i="20"/>
  <c r="B49" i="20"/>
  <c r="C49" i="20"/>
  <c r="D49" i="20"/>
  <c r="E49" i="20"/>
  <c r="A50" i="20"/>
  <c r="B50" i="20"/>
  <c r="C50" i="20"/>
  <c r="D50" i="20"/>
  <c r="E50" i="20"/>
  <c r="A51" i="20"/>
  <c r="B51" i="20"/>
  <c r="C51" i="20"/>
  <c r="D51" i="20"/>
  <c r="E51" i="20"/>
  <c r="A52" i="20"/>
  <c r="B52" i="20"/>
  <c r="C52" i="20"/>
  <c r="D52" i="20"/>
  <c r="E52" i="20"/>
  <c r="A53" i="20"/>
  <c r="B53" i="20"/>
  <c r="C53" i="20"/>
  <c r="D53" i="20"/>
  <c r="E53" i="20"/>
  <c r="A54" i="20"/>
  <c r="B54" i="20"/>
  <c r="C54" i="20"/>
  <c r="D54" i="20"/>
  <c r="E54" i="20"/>
  <c r="A55" i="20"/>
  <c r="B55" i="20"/>
  <c r="C55" i="20"/>
  <c r="D55" i="20"/>
  <c r="E55" i="20"/>
  <c r="A56" i="20"/>
  <c r="B56" i="20"/>
  <c r="C56" i="20"/>
  <c r="D56" i="20"/>
  <c r="E56" i="20"/>
  <c r="A57" i="20"/>
  <c r="B57" i="20"/>
  <c r="C57" i="20"/>
  <c r="D57" i="20"/>
  <c r="E57" i="20"/>
  <c r="A58" i="20"/>
  <c r="B58" i="20"/>
  <c r="C58" i="20"/>
  <c r="D58" i="20"/>
  <c r="E58" i="20"/>
  <c r="A59" i="20"/>
  <c r="B59" i="20"/>
  <c r="C59" i="20"/>
  <c r="D59" i="20"/>
  <c r="E59" i="20"/>
  <c r="A60" i="20"/>
  <c r="B60" i="20"/>
  <c r="C60" i="20"/>
  <c r="D60" i="20"/>
  <c r="E60" i="20"/>
  <c r="A61" i="20"/>
  <c r="B61" i="20"/>
  <c r="C61" i="20"/>
  <c r="D61" i="20"/>
  <c r="E61" i="20"/>
  <c r="A62" i="20"/>
  <c r="B62" i="20"/>
  <c r="C62" i="20"/>
  <c r="D62" i="20"/>
  <c r="E62" i="20"/>
  <c r="A63" i="20"/>
  <c r="B63" i="20"/>
  <c r="C63" i="20"/>
  <c r="D63" i="20"/>
  <c r="E63" i="20"/>
  <c r="A64" i="20"/>
  <c r="B64" i="20"/>
  <c r="C64" i="20"/>
  <c r="D64" i="20"/>
  <c r="E64" i="20"/>
  <c r="A65" i="20"/>
  <c r="B65" i="20"/>
  <c r="C65" i="20"/>
  <c r="D65" i="20"/>
  <c r="E65" i="20"/>
  <c r="A66" i="20"/>
  <c r="B66" i="20"/>
  <c r="C66" i="20"/>
  <c r="D66" i="20"/>
  <c r="E66" i="20"/>
  <c r="A67" i="20"/>
  <c r="B67" i="20"/>
  <c r="C67" i="20"/>
  <c r="D67" i="20"/>
  <c r="E67" i="20"/>
  <c r="AB68" i="20"/>
  <c r="AC68" i="20"/>
  <c r="A69" i="20"/>
  <c r="AB69" i="20"/>
  <c r="AC69" i="20"/>
  <c r="A70" i="20"/>
  <c r="D70" i="20"/>
  <c r="F70" i="20"/>
  <c r="A71" i="20"/>
  <c r="B71" i="20"/>
  <c r="C71" i="20"/>
  <c r="D71" i="20"/>
  <c r="E71" i="20"/>
  <c r="V71" i="20"/>
  <c r="W71" i="20"/>
  <c r="X71" i="20"/>
  <c r="Y71" i="20"/>
  <c r="Z71" i="20"/>
  <c r="A72" i="20"/>
  <c r="B72" i="20"/>
  <c r="C72" i="20"/>
  <c r="D72" i="20"/>
  <c r="E72" i="20"/>
  <c r="A73" i="20"/>
  <c r="B73" i="20"/>
  <c r="C73" i="20"/>
  <c r="D73" i="20"/>
  <c r="E73" i="20"/>
  <c r="B74" i="20"/>
  <c r="C74" i="20"/>
  <c r="D74" i="20"/>
  <c r="E74" i="20"/>
  <c r="B75" i="20"/>
  <c r="C75" i="20"/>
  <c r="D75" i="20"/>
  <c r="E75" i="20"/>
  <c r="B76" i="20"/>
  <c r="C76" i="20"/>
  <c r="D76" i="20"/>
  <c r="E76" i="20"/>
  <c r="B77" i="20"/>
  <c r="C77" i="20"/>
  <c r="D77" i="20"/>
  <c r="E77" i="20"/>
  <c r="A78" i="20"/>
  <c r="B78" i="20"/>
  <c r="C78" i="20"/>
  <c r="D78" i="20"/>
  <c r="E78" i="20"/>
  <c r="A79" i="20"/>
  <c r="B79" i="20"/>
  <c r="C79" i="20"/>
  <c r="D79" i="20"/>
  <c r="E79" i="20"/>
  <c r="A80" i="20"/>
  <c r="B80" i="20"/>
  <c r="C80" i="20"/>
  <c r="D80" i="20"/>
  <c r="E80" i="20"/>
  <c r="A81" i="20"/>
  <c r="B81" i="20"/>
  <c r="C81" i="20"/>
  <c r="D81" i="20"/>
  <c r="E81" i="20"/>
  <c r="A82" i="20"/>
  <c r="B82" i="20"/>
  <c r="C82" i="20"/>
  <c r="D82" i="20"/>
  <c r="E82" i="20"/>
  <c r="A83" i="20"/>
  <c r="B83" i="20"/>
  <c r="C83" i="20"/>
  <c r="D83" i="20"/>
  <c r="E83" i="20"/>
  <c r="A84" i="20"/>
  <c r="B84" i="20"/>
  <c r="C84" i="20"/>
  <c r="D84" i="20"/>
  <c r="E84" i="20"/>
  <c r="A85" i="20"/>
  <c r="B85" i="20"/>
  <c r="C85" i="20"/>
  <c r="D85" i="20"/>
  <c r="E85" i="20"/>
  <c r="A86" i="20"/>
  <c r="B86" i="20"/>
  <c r="C86" i="20"/>
  <c r="D86" i="20"/>
  <c r="E86" i="20"/>
  <c r="A87" i="20"/>
  <c r="B87" i="20"/>
  <c r="C87" i="20"/>
  <c r="D87" i="20"/>
  <c r="E87" i="20"/>
  <c r="A88" i="20"/>
  <c r="B88" i="20"/>
  <c r="C88" i="20"/>
  <c r="D88" i="20"/>
  <c r="E88" i="20"/>
  <c r="A89" i="20"/>
  <c r="B89" i="20"/>
  <c r="C89" i="20"/>
  <c r="D89" i="20"/>
  <c r="E89" i="20"/>
  <c r="A90" i="20"/>
  <c r="B90" i="20"/>
  <c r="C90" i="20"/>
  <c r="D90" i="20"/>
  <c r="E90" i="20"/>
  <c r="A91" i="20"/>
  <c r="B91" i="20"/>
  <c r="C91" i="20"/>
  <c r="D91" i="20"/>
  <c r="E91" i="20"/>
  <c r="A92" i="20"/>
  <c r="B92" i="20"/>
  <c r="C92" i="20"/>
  <c r="D92" i="20"/>
  <c r="E92" i="20"/>
  <c r="A93" i="20"/>
  <c r="B93" i="20"/>
  <c r="C93" i="20"/>
  <c r="D93" i="20"/>
  <c r="E93" i="20"/>
  <c r="A94" i="20"/>
  <c r="B94" i="20"/>
  <c r="C94" i="20"/>
  <c r="D94" i="20"/>
  <c r="E94" i="20"/>
  <c r="A95" i="20"/>
  <c r="B95" i="20"/>
  <c r="C95" i="20"/>
  <c r="D95" i="20"/>
  <c r="E95" i="20"/>
  <c r="A96" i="20"/>
  <c r="B96" i="20"/>
  <c r="C96" i="20"/>
  <c r="D96" i="20"/>
  <c r="E96" i="20"/>
  <c r="A97" i="20"/>
  <c r="B97" i="20"/>
  <c r="C97" i="20"/>
  <c r="D97" i="20"/>
  <c r="E97" i="20"/>
  <c r="A98" i="20"/>
  <c r="B98" i="20"/>
  <c r="C98" i="20"/>
  <c r="D98" i="20"/>
  <c r="E98" i="20"/>
  <c r="A99" i="20"/>
  <c r="B99" i="20"/>
  <c r="C99" i="20"/>
  <c r="D99" i="20"/>
  <c r="E99" i="20"/>
  <c r="A100" i="20"/>
  <c r="B100" i="20"/>
  <c r="C100" i="20"/>
  <c r="D100" i="20"/>
  <c r="E100" i="20"/>
  <c r="A101" i="20"/>
  <c r="B101" i="20"/>
  <c r="C101" i="20"/>
  <c r="D101" i="20"/>
  <c r="E101" i="20"/>
  <c r="AB102" i="20"/>
  <c r="AC102" i="20"/>
  <c r="A103" i="20"/>
  <c r="AB103" i="20"/>
  <c r="AC103" i="20"/>
  <c r="A104" i="20"/>
  <c r="D104" i="20"/>
  <c r="F104" i="20"/>
  <c r="A105" i="20"/>
  <c r="B105" i="20"/>
  <c r="C105" i="20"/>
  <c r="D105" i="20"/>
  <c r="E105" i="20"/>
  <c r="AA105" i="20"/>
  <c r="A106" i="20"/>
  <c r="B106" i="20"/>
  <c r="C106" i="20"/>
  <c r="D106" i="20"/>
  <c r="E106" i="20"/>
  <c r="A107" i="20"/>
  <c r="B107" i="20"/>
  <c r="C107" i="20"/>
  <c r="D107" i="20"/>
  <c r="E107" i="20"/>
  <c r="A108" i="20"/>
  <c r="B108" i="20"/>
  <c r="C108" i="20"/>
  <c r="D108" i="20"/>
  <c r="E108" i="20"/>
  <c r="B109" i="20"/>
  <c r="C109" i="20"/>
  <c r="D109" i="20"/>
  <c r="E109" i="20"/>
  <c r="B110" i="20"/>
  <c r="C110" i="20"/>
  <c r="D110" i="20"/>
  <c r="E110" i="20"/>
  <c r="B111" i="20"/>
  <c r="C111" i="20"/>
  <c r="D111" i="20"/>
  <c r="E111" i="20"/>
  <c r="B112" i="20"/>
  <c r="C112" i="20"/>
  <c r="D112" i="20"/>
  <c r="E112" i="20"/>
  <c r="B113" i="20"/>
  <c r="C113" i="20"/>
  <c r="D113" i="20"/>
  <c r="E113" i="20"/>
  <c r="B114" i="20"/>
  <c r="C114" i="20"/>
  <c r="D114" i="20"/>
  <c r="E114" i="20"/>
  <c r="A115" i="20"/>
  <c r="B115" i="20"/>
  <c r="C115" i="20"/>
  <c r="D115" i="20"/>
  <c r="E115" i="20"/>
  <c r="A116" i="20"/>
  <c r="B116" i="20"/>
  <c r="C116" i="20"/>
  <c r="D116" i="20"/>
  <c r="E116" i="20"/>
  <c r="A117" i="20"/>
  <c r="B117" i="20"/>
  <c r="C117" i="20"/>
  <c r="D117" i="20"/>
  <c r="E117" i="20"/>
  <c r="A118" i="20"/>
  <c r="B118" i="20"/>
  <c r="C118" i="20"/>
  <c r="D118" i="20"/>
  <c r="E118" i="20"/>
  <c r="A119" i="20"/>
  <c r="B119" i="20"/>
  <c r="C119" i="20"/>
  <c r="D119" i="20"/>
  <c r="E119" i="20"/>
  <c r="A120" i="20"/>
  <c r="B120" i="20"/>
  <c r="C120" i="20"/>
  <c r="D120" i="20"/>
  <c r="E120" i="20"/>
  <c r="A121" i="20"/>
  <c r="B121" i="20"/>
  <c r="C121" i="20"/>
  <c r="D121" i="20"/>
  <c r="E121" i="20"/>
  <c r="A122" i="20"/>
  <c r="B122" i="20"/>
  <c r="C122" i="20"/>
  <c r="D122" i="20"/>
  <c r="E122" i="20"/>
  <c r="A123" i="20"/>
  <c r="B123" i="20"/>
  <c r="C123" i="20"/>
  <c r="D123" i="20"/>
  <c r="E123" i="20"/>
  <c r="A124" i="20"/>
  <c r="B124" i="20"/>
  <c r="C124" i="20"/>
  <c r="D124" i="20"/>
  <c r="E124" i="20"/>
  <c r="A125" i="20"/>
  <c r="B125" i="20"/>
  <c r="C125" i="20"/>
  <c r="D125" i="20"/>
  <c r="E125" i="20"/>
  <c r="A126" i="20"/>
  <c r="B126" i="20"/>
  <c r="C126" i="20"/>
  <c r="D126" i="20"/>
  <c r="E126" i="20"/>
  <c r="A127" i="20"/>
  <c r="B127" i="20"/>
  <c r="C127" i="20"/>
  <c r="D127" i="20"/>
  <c r="E127" i="20"/>
  <c r="A128" i="20"/>
  <c r="B128" i="20"/>
  <c r="C128" i="20"/>
  <c r="D128" i="20"/>
  <c r="E128" i="20"/>
  <c r="A129" i="20"/>
  <c r="B129" i="20"/>
  <c r="C129" i="20"/>
  <c r="D129" i="20"/>
  <c r="E129" i="20"/>
  <c r="A130" i="20"/>
  <c r="B130" i="20"/>
  <c r="C130" i="20"/>
  <c r="D130" i="20"/>
  <c r="E130" i="20"/>
  <c r="A131" i="20"/>
  <c r="B131" i="20"/>
  <c r="C131" i="20"/>
  <c r="D131" i="20"/>
  <c r="E131" i="20"/>
  <c r="A132" i="20"/>
  <c r="B132" i="20"/>
  <c r="C132" i="20"/>
  <c r="D132" i="20"/>
  <c r="E132" i="20"/>
  <c r="A133" i="20"/>
  <c r="B133" i="20"/>
  <c r="C133" i="20"/>
  <c r="D133" i="20"/>
  <c r="E133" i="20"/>
  <c r="A134" i="20"/>
  <c r="B134" i="20"/>
  <c r="C134" i="20"/>
  <c r="D134" i="20"/>
  <c r="E134" i="20"/>
  <c r="A135" i="20"/>
  <c r="B135" i="20"/>
  <c r="C135" i="20"/>
  <c r="D135" i="20"/>
  <c r="E135" i="20"/>
  <c r="AB136" i="20"/>
  <c r="AC136" i="20"/>
  <c r="AB137" i="20"/>
  <c r="AC137" i="20"/>
  <c r="A138" i="20"/>
  <c r="AB138" i="20"/>
  <c r="AC138" i="20"/>
  <c r="A139" i="20"/>
  <c r="D139" i="20"/>
  <c r="F139" i="20"/>
  <c r="A140" i="20"/>
  <c r="B140" i="20"/>
  <c r="C140" i="20"/>
  <c r="D140" i="20"/>
  <c r="E140" i="20"/>
  <c r="A141" i="20"/>
  <c r="B141" i="20"/>
  <c r="C141" i="20"/>
  <c r="D141" i="20"/>
  <c r="E141" i="20"/>
  <c r="A142" i="20"/>
  <c r="B142" i="20"/>
  <c r="C142" i="20"/>
  <c r="D142" i="20"/>
  <c r="E142" i="20"/>
  <c r="A143" i="20"/>
  <c r="B143" i="20"/>
  <c r="C143" i="20"/>
  <c r="D143" i="20"/>
  <c r="E143" i="20"/>
  <c r="A144" i="20"/>
  <c r="B144" i="20"/>
  <c r="C144" i="20"/>
  <c r="D144" i="20"/>
  <c r="E144" i="20"/>
  <c r="A145" i="20"/>
  <c r="B145" i="20"/>
  <c r="C145" i="20"/>
  <c r="D145" i="20"/>
  <c r="E145" i="20"/>
  <c r="A146" i="20"/>
  <c r="B146" i="20"/>
  <c r="C146" i="20"/>
  <c r="D146" i="20"/>
  <c r="E146" i="20"/>
  <c r="A147" i="20"/>
  <c r="B147" i="20"/>
  <c r="C147" i="20"/>
  <c r="D147" i="20"/>
  <c r="E147" i="20"/>
  <c r="A148" i="20"/>
  <c r="B148" i="20"/>
  <c r="C148" i="20"/>
  <c r="D148" i="20"/>
  <c r="E148" i="20"/>
  <c r="A149" i="20"/>
  <c r="B149" i="20"/>
  <c r="C149" i="20"/>
  <c r="D149" i="20"/>
  <c r="E149" i="20"/>
  <c r="A150" i="20"/>
  <c r="B150" i="20"/>
  <c r="C150" i="20"/>
  <c r="D150" i="20"/>
  <c r="E150" i="20"/>
  <c r="A151" i="20"/>
  <c r="B151" i="20"/>
  <c r="C151" i="20"/>
  <c r="D151" i="20"/>
  <c r="E151" i="20"/>
  <c r="A152" i="20"/>
  <c r="B152" i="20"/>
  <c r="C152" i="20"/>
  <c r="D152" i="20"/>
  <c r="E152" i="20"/>
  <c r="A153" i="20"/>
  <c r="B153" i="20"/>
  <c r="C153" i="20"/>
  <c r="D153" i="20"/>
  <c r="E153" i="20"/>
  <c r="A154" i="20"/>
  <c r="B154" i="20"/>
  <c r="C154" i="20"/>
  <c r="D154" i="20"/>
  <c r="E154" i="20"/>
  <c r="A155" i="20"/>
  <c r="B155" i="20"/>
  <c r="C155" i="20"/>
  <c r="D155" i="20"/>
  <c r="E155" i="20"/>
  <c r="A156" i="20"/>
  <c r="B156" i="20"/>
  <c r="C156" i="20"/>
  <c r="D156" i="20"/>
  <c r="E156" i="20"/>
  <c r="A157" i="20"/>
  <c r="B157" i="20"/>
  <c r="C157" i="20"/>
  <c r="D157" i="20"/>
  <c r="E157" i="20"/>
  <c r="A158" i="20"/>
  <c r="B158" i="20"/>
  <c r="C158" i="20"/>
  <c r="D158" i="20"/>
  <c r="E158" i="20"/>
  <c r="A159" i="20"/>
  <c r="B159" i="20"/>
  <c r="C159" i="20"/>
  <c r="D159" i="20"/>
  <c r="E159" i="20"/>
  <c r="A160" i="20"/>
  <c r="B160" i="20"/>
  <c r="C160" i="20"/>
  <c r="D160" i="20"/>
  <c r="E160" i="20"/>
  <c r="A161" i="20"/>
  <c r="B161" i="20"/>
  <c r="C161" i="20"/>
  <c r="D161" i="20"/>
  <c r="E161" i="20"/>
  <c r="A162" i="20"/>
  <c r="B162" i="20"/>
  <c r="C162" i="20"/>
  <c r="D162" i="20"/>
  <c r="E162" i="20"/>
  <c r="A163" i="20"/>
  <c r="B163" i="20"/>
  <c r="C163" i="20"/>
  <c r="D163" i="20"/>
  <c r="E163" i="20"/>
  <c r="A164" i="20"/>
  <c r="B164" i="20"/>
  <c r="C164" i="20"/>
  <c r="D164" i="20"/>
  <c r="E164" i="20"/>
  <c r="A165" i="20"/>
  <c r="B165" i="20"/>
  <c r="C165" i="20"/>
  <c r="D165" i="20"/>
  <c r="E165" i="20"/>
  <c r="A166" i="20"/>
  <c r="B166" i="20"/>
  <c r="C166" i="20"/>
  <c r="D166" i="20"/>
  <c r="E166" i="20"/>
  <c r="A167" i="20"/>
  <c r="B167" i="20"/>
  <c r="C167" i="20"/>
  <c r="D167" i="20"/>
  <c r="E167" i="20"/>
  <c r="A168" i="20"/>
  <c r="B168" i="20"/>
  <c r="C168" i="20"/>
  <c r="D168" i="20"/>
  <c r="E168" i="20"/>
  <c r="A169" i="20"/>
  <c r="B169" i="20"/>
  <c r="C169" i="20"/>
  <c r="D169" i="20"/>
  <c r="E169" i="20"/>
  <c r="A170" i="20"/>
  <c r="B170" i="20"/>
  <c r="C170" i="20"/>
  <c r="D170" i="20"/>
  <c r="E170" i="20"/>
  <c r="A171" i="20"/>
  <c r="B171" i="20"/>
  <c r="C171" i="20"/>
  <c r="D171" i="20"/>
  <c r="E171" i="20"/>
  <c r="A172" i="20"/>
  <c r="B172" i="20"/>
  <c r="C172" i="20"/>
  <c r="D172" i="20"/>
  <c r="E172" i="20"/>
  <c r="A173" i="20"/>
  <c r="AB173" i="20"/>
  <c r="AC173" i="20"/>
  <c r="A174" i="20"/>
  <c r="D174" i="20"/>
  <c r="F174" i="20"/>
  <c r="A175" i="20"/>
  <c r="B175" i="20"/>
  <c r="C175" i="20"/>
  <c r="D175" i="20"/>
  <c r="E175" i="20"/>
  <c r="A176" i="20"/>
  <c r="B176" i="20"/>
  <c r="C176" i="20"/>
  <c r="D176" i="20"/>
  <c r="E176" i="20"/>
  <c r="A177" i="20"/>
  <c r="B177" i="20"/>
  <c r="C177" i="20"/>
  <c r="D177" i="20"/>
  <c r="E177" i="20"/>
  <c r="A178" i="20"/>
  <c r="B178" i="20"/>
  <c r="C178" i="20"/>
  <c r="D178" i="20"/>
  <c r="E178" i="20"/>
  <c r="B179" i="20"/>
  <c r="C179" i="20"/>
  <c r="D179" i="20"/>
  <c r="E179" i="20"/>
  <c r="B180" i="20"/>
  <c r="C180" i="20"/>
  <c r="D180" i="20"/>
  <c r="E180" i="20"/>
  <c r="A181" i="20"/>
  <c r="B181" i="20"/>
  <c r="C181" i="20"/>
  <c r="D181" i="20"/>
  <c r="E181" i="20"/>
  <c r="A182" i="20"/>
  <c r="B182" i="20"/>
  <c r="C182" i="20"/>
  <c r="D182" i="20"/>
  <c r="E182" i="20"/>
  <c r="A183" i="20"/>
  <c r="B183" i="20"/>
  <c r="C183" i="20"/>
  <c r="D183" i="20"/>
  <c r="E183" i="20"/>
  <c r="A184" i="20"/>
  <c r="B184" i="20"/>
  <c r="C184" i="20"/>
  <c r="D184" i="20"/>
  <c r="E184" i="20"/>
  <c r="A185" i="20"/>
  <c r="B185" i="20"/>
  <c r="C185" i="20"/>
  <c r="D185" i="20"/>
  <c r="E185" i="20"/>
  <c r="A186" i="20"/>
  <c r="B186" i="20"/>
  <c r="C186" i="20"/>
  <c r="D186" i="20"/>
  <c r="E186" i="20"/>
  <c r="A187" i="20"/>
  <c r="B187" i="20"/>
  <c r="C187" i="20"/>
  <c r="D187" i="20"/>
  <c r="E187" i="20"/>
  <c r="A188" i="20"/>
  <c r="B188" i="20"/>
  <c r="C188" i="20"/>
  <c r="D188" i="20"/>
  <c r="E188" i="20"/>
  <c r="A189" i="20"/>
  <c r="B189" i="20"/>
  <c r="C189" i="20"/>
  <c r="D189" i="20"/>
  <c r="E189" i="20"/>
  <c r="A190" i="20"/>
  <c r="B190" i="20"/>
  <c r="C190" i="20"/>
  <c r="D190" i="20"/>
  <c r="E190" i="20"/>
  <c r="A191" i="20"/>
  <c r="B191" i="20"/>
  <c r="C191" i="20"/>
  <c r="D191" i="20"/>
  <c r="E191" i="20"/>
  <c r="A192" i="20"/>
  <c r="B192" i="20"/>
  <c r="C192" i="20"/>
  <c r="D192" i="20"/>
  <c r="E192" i="20"/>
  <c r="A193" i="20"/>
  <c r="B193" i="20"/>
  <c r="C193" i="20"/>
  <c r="D193" i="20"/>
  <c r="E193" i="20"/>
  <c r="A194" i="20"/>
  <c r="B194" i="20"/>
  <c r="C194" i="20"/>
  <c r="D194" i="20"/>
  <c r="E194" i="20"/>
  <c r="A195" i="20"/>
  <c r="B195" i="20"/>
  <c r="C195" i="20"/>
  <c r="D195" i="20"/>
  <c r="E195" i="20"/>
  <c r="A196" i="20"/>
  <c r="B196" i="20"/>
  <c r="C196" i="20"/>
  <c r="D196" i="20"/>
  <c r="E196" i="20"/>
  <c r="A197" i="20"/>
  <c r="B197" i="20"/>
  <c r="C197" i="20"/>
  <c r="D197" i="20"/>
  <c r="E197" i="20"/>
  <c r="A198" i="20"/>
  <c r="B198" i="20"/>
  <c r="C198" i="20"/>
  <c r="D198" i="20"/>
  <c r="E198" i="20"/>
  <c r="A199" i="20"/>
  <c r="B199" i="20"/>
  <c r="C199" i="20"/>
  <c r="D199" i="20"/>
  <c r="E199" i="20"/>
  <c r="A200" i="20"/>
  <c r="B200" i="20"/>
  <c r="C200" i="20"/>
  <c r="D200" i="20"/>
  <c r="E200" i="20"/>
  <c r="A201" i="20"/>
  <c r="B201" i="20"/>
  <c r="C201" i="20"/>
  <c r="D201" i="20"/>
  <c r="E201" i="20"/>
  <c r="A202" i="20"/>
  <c r="B202" i="20"/>
  <c r="C202" i="20"/>
  <c r="D202" i="20"/>
  <c r="E202" i="20"/>
  <c r="A203" i="20"/>
  <c r="B203" i="20"/>
  <c r="C203" i="20"/>
  <c r="D203" i="20"/>
  <c r="E203" i="20"/>
  <c r="A204" i="20"/>
  <c r="B204" i="20"/>
  <c r="C204" i="20"/>
  <c r="D204" i="20"/>
  <c r="E204" i="20"/>
  <c r="A205" i="20"/>
  <c r="B205" i="20"/>
  <c r="C205" i="20"/>
  <c r="D205" i="20"/>
  <c r="E205" i="20"/>
  <c r="A207" i="20"/>
  <c r="A208" i="20"/>
  <c r="D208" i="20"/>
  <c r="A209" i="20"/>
  <c r="B209" i="20"/>
  <c r="C209" i="20"/>
  <c r="D209" i="20"/>
  <c r="E209" i="20"/>
  <c r="A210" i="20"/>
  <c r="B210" i="20"/>
  <c r="C210" i="20"/>
  <c r="D210" i="20"/>
  <c r="E210" i="20"/>
  <c r="A211" i="20"/>
  <c r="B211" i="20"/>
  <c r="C211" i="20"/>
  <c r="D211" i="20"/>
  <c r="E211" i="20"/>
  <c r="A212" i="20"/>
  <c r="B212" i="20"/>
  <c r="C212" i="20"/>
  <c r="D212" i="20"/>
  <c r="E212" i="20"/>
  <c r="A213" i="20"/>
  <c r="B213" i="20"/>
  <c r="C213" i="20"/>
  <c r="D213" i="20"/>
  <c r="E213" i="20"/>
  <c r="A214" i="20"/>
  <c r="B214" i="20"/>
  <c r="C214" i="20"/>
  <c r="D214" i="20"/>
  <c r="E214" i="20"/>
  <c r="A215" i="20"/>
  <c r="B215" i="20"/>
  <c r="C215" i="20"/>
  <c r="D215" i="20"/>
  <c r="E215" i="20"/>
  <c r="A216" i="20"/>
  <c r="B216" i="20"/>
  <c r="C216" i="20"/>
  <c r="D216" i="20"/>
  <c r="E216" i="20"/>
  <c r="A217" i="20"/>
  <c r="B217" i="20"/>
  <c r="C217" i="20"/>
  <c r="D217" i="20"/>
  <c r="E217" i="20"/>
  <c r="A218" i="20"/>
  <c r="B218" i="20"/>
  <c r="C218" i="20"/>
  <c r="D218" i="20"/>
  <c r="E218" i="20"/>
  <c r="A219" i="20"/>
  <c r="B219" i="20"/>
  <c r="C219" i="20"/>
  <c r="D219" i="20"/>
  <c r="E219" i="20"/>
  <c r="A220" i="20"/>
  <c r="B220" i="20"/>
  <c r="C220" i="20"/>
  <c r="D220" i="20"/>
  <c r="E220" i="20"/>
  <c r="A221" i="20"/>
  <c r="B221" i="20"/>
  <c r="C221" i="20"/>
  <c r="D221" i="20"/>
  <c r="E221" i="20"/>
  <c r="A222" i="20"/>
  <c r="B222" i="20"/>
  <c r="C222" i="20"/>
  <c r="D222" i="20"/>
  <c r="E222" i="20"/>
  <c r="A223" i="20"/>
  <c r="B223" i="20"/>
  <c r="C223" i="20"/>
  <c r="D223" i="20"/>
  <c r="E223" i="20"/>
  <c r="A224" i="20"/>
  <c r="B224" i="20"/>
  <c r="C224" i="20"/>
  <c r="D224" i="20"/>
  <c r="E224" i="20"/>
  <c r="A225" i="20"/>
  <c r="B225" i="20"/>
  <c r="C225" i="20"/>
  <c r="D225" i="20"/>
  <c r="E225" i="20"/>
  <c r="A226" i="20"/>
  <c r="B226" i="20"/>
  <c r="C226" i="20"/>
  <c r="D226" i="20"/>
  <c r="E226" i="20"/>
  <c r="A227" i="20"/>
  <c r="B227" i="20"/>
  <c r="C227" i="20"/>
  <c r="D227" i="20"/>
  <c r="E227" i="20"/>
  <c r="A228" i="20"/>
  <c r="B228" i="20"/>
  <c r="C228" i="20"/>
  <c r="D228" i="20"/>
  <c r="E228" i="20"/>
  <c r="A229" i="20"/>
  <c r="B229" i="20"/>
  <c r="C229" i="20"/>
  <c r="D229" i="20"/>
  <c r="E229" i="20"/>
  <c r="A230" i="20"/>
  <c r="B230" i="20"/>
  <c r="C230" i="20"/>
  <c r="D230" i="20"/>
  <c r="E230" i="20"/>
  <c r="A231" i="20"/>
  <c r="B231" i="20"/>
  <c r="C231" i="20"/>
  <c r="D231" i="20"/>
  <c r="E231" i="20"/>
  <c r="A232" i="20"/>
  <c r="B232" i="20"/>
  <c r="C232" i="20"/>
  <c r="D232" i="20"/>
  <c r="E232" i="20"/>
  <c r="A233" i="20"/>
  <c r="B233" i="20"/>
  <c r="C233" i="20"/>
  <c r="D233" i="20"/>
  <c r="E233" i="20"/>
  <c r="A234" i="20"/>
  <c r="B234" i="20"/>
  <c r="C234" i="20"/>
  <c r="D234" i="20"/>
  <c r="E234" i="20"/>
  <c r="A235" i="20"/>
  <c r="B235" i="20"/>
  <c r="C235" i="20"/>
  <c r="D235" i="20"/>
  <c r="E235" i="20"/>
  <c r="A236" i="20"/>
  <c r="B236" i="20"/>
  <c r="C236" i="20"/>
  <c r="D236" i="20"/>
  <c r="E236" i="20"/>
  <c r="A237" i="20"/>
  <c r="B237" i="20"/>
  <c r="C237" i="20"/>
  <c r="D237" i="20"/>
  <c r="E237" i="20"/>
  <c r="A238" i="20"/>
  <c r="B238" i="20"/>
  <c r="C238" i="20"/>
  <c r="D238" i="20"/>
  <c r="E238" i="20"/>
  <c r="A239" i="20"/>
  <c r="B239" i="20"/>
  <c r="C239" i="20"/>
  <c r="D239" i="20"/>
  <c r="E239" i="20"/>
  <c r="A241" i="20"/>
  <c r="A242" i="20"/>
  <c r="D242" i="20"/>
  <c r="A243" i="20"/>
  <c r="B243" i="20"/>
  <c r="C243" i="20"/>
  <c r="D243" i="20"/>
  <c r="E243" i="20"/>
  <c r="A244" i="20"/>
  <c r="B244" i="20"/>
  <c r="C244" i="20"/>
  <c r="D244" i="20"/>
  <c r="E244" i="20"/>
  <c r="A245" i="20"/>
  <c r="B245" i="20"/>
  <c r="C245" i="20"/>
  <c r="D245" i="20"/>
  <c r="E245" i="20"/>
  <c r="A246" i="20"/>
  <c r="B246" i="20"/>
  <c r="C246" i="20"/>
  <c r="D246" i="20"/>
  <c r="E246" i="20"/>
  <c r="A247" i="20"/>
  <c r="B247" i="20"/>
  <c r="C247" i="20"/>
  <c r="D247" i="20"/>
  <c r="E247" i="20"/>
  <c r="A248" i="20"/>
  <c r="B248" i="20"/>
  <c r="C248" i="20"/>
  <c r="D248" i="20"/>
  <c r="E248" i="20"/>
  <c r="A249" i="20"/>
  <c r="B249" i="20"/>
  <c r="C249" i="20"/>
  <c r="D249" i="20"/>
  <c r="E249" i="20"/>
  <c r="A250" i="20"/>
  <c r="B250" i="20"/>
  <c r="C250" i="20"/>
  <c r="D250" i="20"/>
  <c r="E250" i="20"/>
  <c r="A251" i="20"/>
  <c r="B251" i="20"/>
  <c r="C251" i="20"/>
  <c r="D251" i="20"/>
  <c r="E251" i="20"/>
  <c r="A252" i="20"/>
  <c r="B252" i="20"/>
  <c r="C252" i="20"/>
  <c r="D252" i="20"/>
  <c r="E252" i="20"/>
  <c r="A253" i="20"/>
  <c r="B253" i="20"/>
  <c r="C253" i="20"/>
  <c r="D253" i="20"/>
  <c r="E253" i="20"/>
  <c r="A254" i="20"/>
  <c r="B254" i="20"/>
  <c r="C254" i="20"/>
  <c r="D254" i="20"/>
  <c r="E254" i="20"/>
  <c r="A255" i="20"/>
  <c r="B255" i="20"/>
  <c r="C255" i="20"/>
  <c r="D255" i="20"/>
  <c r="E255" i="20"/>
  <c r="A256" i="20"/>
  <c r="B256" i="20"/>
  <c r="C256" i="20"/>
  <c r="D256" i="20"/>
  <c r="E256" i="20"/>
  <c r="A257" i="20"/>
  <c r="B257" i="20"/>
  <c r="C257" i="20"/>
  <c r="D257" i="20"/>
  <c r="E257" i="20"/>
  <c r="A258" i="20"/>
  <c r="B258" i="20"/>
  <c r="C258" i="20"/>
  <c r="D258" i="20"/>
  <c r="E258" i="20"/>
  <c r="A259" i="20"/>
  <c r="B259" i="20"/>
  <c r="C259" i="20"/>
  <c r="D259" i="20"/>
  <c r="E259" i="20"/>
  <c r="A260" i="20"/>
  <c r="B260" i="20"/>
  <c r="C260" i="20"/>
  <c r="D260" i="20"/>
  <c r="E260" i="20"/>
  <c r="A261" i="20"/>
  <c r="B261" i="20"/>
  <c r="C261" i="20"/>
  <c r="D261" i="20"/>
  <c r="E261" i="20"/>
  <c r="A262" i="20"/>
  <c r="B262" i="20"/>
  <c r="C262" i="20"/>
  <c r="D262" i="20"/>
  <c r="E262" i="20"/>
  <c r="A263" i="20"/>
  <c r="B263" i="20"/>
  <c r="C263" i="20"/>
  <c r="D263" i="20"/>
  <c r="E263" i="20"/>
  <c r="A264" i="20"/>
  <c r="B264" i="20"/>
  <c r="C264" i="20"/>
  <c r="D264" i="20"/>
  <c r="E264" i="20"/>
  <c r="A265" i="20"/>
  <c r="B265" i="20"/>
  <c r="C265" i="20"/>
  <c r="D265" i="20"/>
  <c r="E265" i="20"/>
  <c r="A266" i="20"/>
  <c r="B266" i="20"/>
  <c r="C266" i="20"/>
  <c r="D266" i="20"/>
  <c r="E266" i="20"/>
  <c r="A267" i="20"/>
  <c r="B267" i="20"/>
  <c r="C267" i="20"/>
  <c r="D267" i="20"/>
  <c r="E267" i="20"/>
  <c r="A268" i="20"/>
  <c r="B268" i="20"/>
  <c r="C268" i="20"/>
  <c r="D268" i="20"/>
  <c r="E268" i="20"/>
  <c r="A269" i="20"/>
  <c r="B269" i="20"/>
  <c r="C269" i="20"/>
  <c r="D269" i="20"/>
  <c r="E269" i="20"/>
  <c r="A270" i="20"/>
  <c r="B270" i="20"/>
  <c r="C270" i="20"/>
  <c r="D270" i="20"/>
  <c r="E270" i="20"/>
  <c r="A271" i="20"/>
  <c r="B271" i="20"/>
  <c r="C271" i="20"/>
  <c r="D271" i="20"/>
  <c r="E271" i="20"/>
  <c r="A272" i="20"/>
  <c r="B272" i="20"/>
  <c r="C272" i="20"/>
  <c r="D272" i="20"/>
  <c r="E272" i="20"/>
  <c r="A273" i="20"/>
  <c r="B273" i="20"/>
  <c r="C273" i="20"/>
  <c r="D273" i="20"/>
  <c r="E273" i="20"/>
  <c r="A1" i="26"/>
  <c r="A1" i="18"/>
  <c r="A2" i="18"/>
  <c r="A3" i="18"/>
  <c r="B3" i="18"/>
  <c r="C3" i="18"/>
  <c r="D3" i="18"/>
  <c r="I3" i="18"/>
  <c r="J3" i="18"/>
  <c r="K3" i="18"/>
  <c r="L3" i="18"/>
  <c r="M3" i="18"/>
  <c r="N3" i="18"/>
  <c r="O3" i="18"/>
  <c r="P3" i="18"/>
  <c r="Q3" i="18"/>
  <c r="R3" i="18"/>
  <c r="S3" i="18"/>
  <c r="T3" i="18"/>
  <c r="U3" i="18"/>
  <c r="V3" i="18"/>
  <c r="W3" i="18"/>
  <c r="X3" i="18"/>
  <c r="Y3" i="18"/>
  <c r="Z3" i="18"/>
  <c r="AA3" i="18"/>
  <c r="AB3" i="18"/>
  <c r="AC3" i="18"/>
  <c r="A4" i="18"/>
  <c r="B4" i="18"/>
  <c r="C4" i="18"/>
  <c r="A5" i="18"/>
  <c r="B5" i="18"/>
  <c r="C5" i="18"/>
  <c r="AU5" i="18"/>
  <c r="AV5" i="18"/>
  <c r="BC5" i="18"/>
  <c r="BD5" i="18"/>
  <c r="BE5" i="18"/>
  <c r="A6" i="18"/>
  <c r="B6" i="18"/>
  <c r="C6" i="18"/>
  <c r="AU6" i="18"/>
  <c r="BD6" i="18"/>
  <c r="AV6" i="18"/>
  <c r="BC6" i="18"/>
  <c r="BE6" i="18"/>
  <c r="A7" i="18"/>
  <c r="B7" i="18"/>
  <c r="C7" i="18"/>
  <c r="AU7" i="18"/>
  <c r="BD7" i="18"/>
  <c r="BC7" i="18"/>
  <c r="BE7" i="18"/>
  <c r="A8" i="18"/>
  <c r="B8" i="18"/>
  <c r="C8" i="18"/>
  <c r="AU8" i="18"/>
  <c r="BD8" i="18"/>
  <c r="BC8" i="18"/>
  <c r="BE8" i="18"/>
  <c r="A9" i="18"/>
  <c r="B9" i="18"/>
  <c r="C9" i="18"/>
  <c r="AU9" i="18"/>
  <c r="BD9" i="18"/>
  <c r="BC9" i="18"/>
  <c r="BE9" i="18"/>
  <c r="A10" i="18"/>
  <c r="B10" i="18"/>
  <c r="C10" i="18"/>
  <c r="AU10" i="18"/>
  <c r="BD10" i="18"/>
  <c r="BC10" i="18"/>
  <c r="BE10" i="18"/>
  <c r="A11" i="18"/>
  <c r="B11" i="18"/>
  <c r="C11" i="18"/>
  <c r="AU11" i="18"/>
  <c r="BD11" i="18"/>
  <c r="BC11" i="18"/>
  <c r="BE11" i="18"/>
  <c r="A12" i="18"/>
  <c r="B12" i="18"/>
  <c r="C12" i="18"/>
  <c r="AU12" i="18"/>
  <c r="BD12" i="18"/>
  <c r="BC12" i="18"/>
  <c r="BE12" i="18"/>
  <c r="A13" i="18"/>
  <c r="B13" i="18"/>
  <c r="C13" i="18"/>
  <c r="AU13" i="18"/>
  <c r="BD13" i="18"/>
  <c r="BC13" i="18"/>
  <c r="BE13" i="18"/>
  <c r="A14" i="18"/>
  <c r="B14" i="18"/>
  <c r="C14" i="18"/>
  <c r="AU14" i="18"/>
  <c r="BD14" i="18"/>
  <c r="BC14" i="18"/>
  <c r="BE14" i="18"/>
  <c r="A15" i="18"/>
  <c r="B15" i="18"/>
  <c r="C15" i="18"/>
  <c r="AU15" i="18"/>
  <c r="BD15" i="18"/>
  <c r="BC15" i="18"/>
  <c r="BE15" i="18"/>
  <c r="A16" i="18"/>
  <c r="B16" i="18"/>
  <c r="C16" i="18"/>
  <c r="AU16" i="18"/>
  <c r="BD16" i="18"/>
  <c r="BC16" i="18"/>
  <c r="BE16" i="18"/>
  <c r="A17" i="18"/>
  <c r="B17" i="18"/>
  <c r="C17" i="18"/>
  <c r="AU17" i="18"/>
  <c r="BD17" i="18"/>
  <c r="BC17" i="18"/>
  <c r="BE17" i="18"/>
  <c r="A18" i="18"/>
  <c r="B18" i="18"/>
  <c r="C18" i="18"/>
  <c r="AU18" i="18"/>
  <c r="BD18" i="18"/>
  <c r="BC18" i="18"/>
  <c r="BE18" i="18"/>
  <c r="A19" i="18"/>
  <c r="B19" i="18"/>
  <c r="C19" i="18"/>
  <c r="AU19" i="18"/>
  <c r="BD19" i="18"/>
  <c r="BC19" i="18"/>
  <c r="BE19" i="18"/>
  <c r="A20" i="18"/>
  <c r="B20" i="18"/>
  <c r="C20" i="18"/>
  <c r="AU20" i="18"/>
  <c r="BD20" i="18"/>
  <c r="BC20" i="18"/>
  <c r="BE20" i="18"/>
  <c r="A21" i="18"/>
  <c r="B21" i="18"/>
  <c r="C21" i="18"/>
  <c r="AU21" i="18"/>
  <c r="BD21" i="18"/>
  <c r="A22" i="18"/>
  <c r="B22" i="18"/>
  <c r="C22" i="18"/>
  <c r="AU22" i="18"/>
  <c r="BD22" i="18"/>
  <c r="A23" i="18"/>
  <c r="B23" i="18"/>
  <c r="C23" i="18"/>
  <c r="AU23" i="18"/>
  <c r="BD23" i="18"/>
  <c r="BC23" i="18"/>
  <c r="BE23" i="18"/>
  <c r="A24" i="18"/>
  <c r="B24" i="18"/>
  <c r="C24" i="18"/>
  <c r="AU24" i="18"/>
  <c r="BD24" i="18"/>
  <c r="BC24" i="18"/>
  <c r="BE24" i="18"/>
  <c r="A25" i="18"/>
  <c r="B25" i="18"/>
  <c r="C25" i="18"/>
  <c r="AU25" i="18"/>
  <c r="BD25" i="18"/>
  <c r="A26" i="18"/>
  <c r="B26" i="18"/>
  <c r="C26" i="18"/>
  <c r="AU26" i="18"/>
  <c r="BD26" i="18"/>
  <c r="A27" i="18"/>
  <c r="B27" i="18"/>
  <c r="C27" i="18"/>
  <c r="AU27" i="18"/>
  <c r="BD27" i="18"/>
  <c r="BC27" i="18"/>
  <c r="BE27" i="18"/>
  <c r="A28" i="18"/>
  <c r="B28" i="18"/>
  <c r="C28" i="18"/>
  <c r="AU28" i="18"/>
  <c r="BD28" i="18"/>
  <c r="BC28" i="18"/>
  <c r="BE28" i="18"/>
  <c r="A29" i="18"/>
  <c r="B29" i="18"/>
  <c r="C29" i="18"/>
  <c r="AU29" i="18"/>
  <c r="BD29" i="18"/>
  <c r="A30" i="18"/>
  <c r="B30" i="18"/>
  <c r="C30" i="18"/>
  <c r="AU30" i="18"/>
  <c r="BD30" i="18"/>
  <c r="A31" i="18"/>
  <c r="B31" i="18"/>
  <c r="C31" i="18"/>
  <c r="AU31" i="18"/>
  <c r="BD31" i="18"/>
  <c r="BC31" i="18"/>
  <c r="BE31" i="18"/>
  <c r="A32" i="18"/>
  <c r="B32" i="18"/>
  <c r="C32" i="18"/>
  <c r="AU32" i="18"/>
  <c r="BD32" i="18"/>
  <c r="BC32" i="18"/>
  <c r="BE32" i="18"/>
  <c r="A33" i="18"/>
  <c r="B33" i="18"/>
  <c r="C33" i="18"/>
  <c r="AU33" i="18"/>
  <c r="BD33" i="18"/>
  <c r="A35" i="18"/>
  <c r="A36" i="18"/>
  <c r="AD36" i="18"/>
  <c r="A37" i="18"/>
  <c r="B37" i="18"/>
  <c r="C37" i="18"/>
  <c r="D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N37" i="18"/>
  <c r="AO37" i="18"/>
  <c r="AP37" i="18"/>
  <c r="AQ37" i="18"/>
  <c r="AR37" i="18"/>
  <c r="A38" i="18"/>
  <c r="B38" i="18"/>
  <c r="C38" i="18"/>
  <c r="AV38" i="18"/>
  <c r="A39" i="18"/>
  <c r="B39" i="18"/>
  <c r="C39" i="18"/>
  <c r="BD39" i="18"/>
  <c r="AV39" i="18"/>
  <c r="BE39" i="18"/>
  <c r="A40" i="18"/>
  <c r="B40" i="18"/>
  <c r="C40" i="18"/>
  <c r="AU40" i="18"/>
  <c r="BD40" i="18"/>
  <c r="AV40" i="18"/>
  <c r="BE40" i="18"/>
  <c r="A41" i="18"/>
  <c r="B41" i="18"/>
  <c r="C41" i="18"/>
  <c r="AU41" i="18"/>
  <c r="BD41" i="18"/>
  <c r="AV41" i="18"/>
  <c r="BE41" i="18"/>
  <c r="A42" i="18"/>
  <c r="B42" i="18"/>
  <c r="C42" i="18"/>
  <c r="AU42" i="18"/>
  <c r="BD42" i="18"/>
  <c r="AV42" i="18"/>
  <c r="BE42" i="18"/>
  <c r="A43" i="18"/>
  <c r="B43" i="18"/>
  <c r="C43" i="18"/>
  <c r="AU43" i="18"/>
  <c r="BD43" i="18"/>
  <c r="AV43" i="18"/>
  <c r="BE43" i="18"/>
  <c r="A44" i="18"/>
  <c r="B44" i="18"/>
  <c r="C44" i="18"/>
  <c r="AU44" i="18"/>
  <c r="BD44" i="18"/>
  <c r="AV44" i="18"/>
  <c r="BE44" i="18"/>
  <c r="A45" i="18"/>
  <c r="B45" i="18"/>
  <c r="C45" i="18"/>
  <c r="AU45" i="18"/>
  <c r="BD45" i="18"/>
  <c r="AV45" i="18"/>
  <c r="BE45" i="18"/>
  <c r="A46" i="18"/>
  <c r="B46" i="18"/>
  <c r="C46" i="18"/>
  <c r="AU46" i="18"/>
  <c r="BD46" i="18"/>
  <c r="AV46" i="18"/>
  <c r="BE46" i="18"/>
  <c r="A47" i="18"/>
  <c r="B47" i="18"/>
  <c r="C47" i="18"/>
  <c r="AU47" i="18"/>
  <c r="BD47" i="18"/>
  <c r="AV47" i="18"/>
  <c r="BE47" i="18"/>
  <c r="A48" i="18"/>
  <c r="B48" i="18"/>
  <c r="C48" i="18"/>
  <c r="AU48" i="18"/>
  <c r="BD48" i="18"/>
  <c r="AV48" i="18"/>
  <c r="BE48" i="18"/>
  <c r="A49" i="18"/>
  <c r="B49" i="18"/>
  <c r="C49" i="18"/>
  <c r="AU49" i="18"/>
  <c r="BD49" i="18"/>
  <c r="AV49" i="18"/>
  <c r="BE49" i="18"/>
  <c r="A50" i="18"/>
  <c r="B50" i="18"/>
  <c r="C50" i="18"/>
  <c r="AU50" i="18"/>
  <c r="BD50" i="18"/>
  <c r="AV50" i="18"/>
  <c r="BE50" i="18"/>
  <c r="A51" i="18"/>
  <c r="B51" i="18"/>
  <c r="C51" i="18"/>
  <c r="AU51" i="18"/>
  <c r="BD51" i="18"/>
  <c r="AV51" i="18"/>
  <c r="BE51" i="18"/>
  <c r="A52" i="18"/>
  <c r="B52" i="18"/>
  <c r="C52" i="18"/>
  <c r="AU52" i="18"/>
  <c r="BD52" i="18"/>
  <c r="AV52" i="18"/>
  <c r="BE52" i="18"/>
  <c r="A53" i="18"/>
  <c r="B53" i="18"/>
  <c r="C53" i="18"/>
  <c r="AU53" i="18"/>
  <c r="BD53" i="18"/>
  <c r="AV53" i="18"/>
  <c r="BE53" i="18"/>
  <c r="A54" i="18"/>
  <c r="B54" i="18"/>
  <c r="C54" i="18"/>
  <c r="AU54" i="18"/>
  <c r="BD54" i="18"/>
  <c r="AV54" i="18"/>
  <c r="BE54" i="18"/>
  <c r="A55" i="18"/>
  <c r="B55" i="18"/>
  <c r="C55" i="18"/>
  <c r="AU55" i="18"/>
  <c r="BD55" i="18"/>
  <c r="AV55" i="18"/>
  <c r="BE55" i="18"/>
  <c r="A56" i="18"/>
  <c r="B56" i="18"/>
  <c r="C56" i="18"/>
  <c r="AU56" i="18"/>
  <c r="BD56" i="18"/>
  <c r="AV56" i="18"/>
  <c r="BE56" i="18"/>
  <c r="A57" i="18"/>
  <c r="B57" i="18"/>
  <c r="C57" i="18"/>
  <c r="AU57" i="18"/>
  <c r="BD57" i="18"/>
  <c r="AV57" i="18"/>
  <c r="BE57" i="18"/>
  <c r="A58" i="18"/>
  <c r="B58" i="18"/>
  <c r="C58" i="18"/>
  <c r="AU58" i="18"/>
  <c r="BD58" i="18"/>
  <c r="AV58" i="18"/>
  <c r="BE58" i="18"/>
  <c r="A59" i="18"/>
  <c r="B59" i="18"/>
  <c r="C59" i="18"/>
  <c r="AU59" i="18"/>
  <c r="BD59" i="18"/>
  <c r="AV59" i="18"/>
  <c r="BE59" i="18"/>
  <c r="A60" i="18"/>
  <c r="B60" i="18"/>
  <c r="C60" i="18"/>
  <c r="AU60" i="18"/>
  <c r="BD60" i="18"/>
  <c r="AV60" i="18"/>
  <c r="BE60" i="18"/>
  <c r="A61" i="18"/>
  <c r="B61" i="18"/>
  <c r="C61" i="18"/>
  <c r="AU61" i="18"/>
  <c r="BD61" i="18"/>
  <c r="AV61" i="18"/>
  <c r="BE61" i="18"/>
  <c r="A62" i="18"/>
  <c r="B62" i="18"/>
  <c r="C62" i="18"/>
  <c r="AU62" i="18"/>
  <c r="BD62" i="18"/>
  <c r="AV62" i="18"/>
  <c r="BE62" i="18"/>
  <c r="A63" i="18"/>
  <c r="B63" i="18"/>
  <c r="C63" i="18"/>
  <c r="AU63" i="18"/>
  <c r="BD63" i="18"/>
  <c r="AV63" i="18"/>
  <c r="BE63" i="18"/>
  <c r="A64" i="18"/>
  <c r="B64" i="18"/>
  <c r="C64" i="18"/>
  <c r="AU64" i="18"/>
  <c r="BD64" i="18"/>
  <c r="AV64" i="18"/>
  <c r="BE64" i="18"/>
  <c r="A65" i="18"/>
  <c r="B65" i="18"/>
  <c r="C65" i="18"/>
  <c r="AU65" i="18"/>
  <c r="BD65" i="18"/>
  <c r="AV65" i="18"/>
  <c r="BE65" i="18"/>
  <c r="A66" i="18"/>
  <c r="B66" i="18"/>
  <c r="C66" i="18"/>
  <c r="AU66" i="18"/>
  <c r="BD66" i="18"/>
  <c r="AV66" i="18"/>
  <c r="BE66" i="18"/>
  <c r="A67" i="18"/>
  <c r="B67" i="18"/>
  <c r="C67" i="18"/>
  <c r="AU67" i="18"/>
  <c r="BD67" i="18"/>
  <c r="AV67" i="18"/>
  <c r="BE67" i="18"/>
  <c r="A69" i="18"/>
  <c r="A70" i="18"/>
  <c r="AD70" i="18"/>
  <c r="A71" i="18"/>
  <c r="B71" i="18"/>
  <c r="C71" i="18"/>
  <c r="D71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Y71" i="18"/>
  <c r="Z71" i="18"/>
  <c r="AA71" i="18"/>
  <c r="AB71" i="18"/>
  <c r="AC71" i="18"/>
  <c r="AD71" i="18"/>
  <c r="AN71" i="18"/>
  <c r="AO71" i="18"/>
  <c r="AP71" i="18"/>
  <c r="AQ71" i="18"/>
  <c r="AR71" i="18"/>
  <c r="A72" i="18"/>
  <c r="B72" i="18"/>
  <c r="C72" i="18"/>
  <c r="AV72" i="18"/>
  <c r="A73" i="18"/>
  <c r="B73" i="18"/>
  <c r="C73" i="18"/>
  <c r="AU73" i="18"/>
  <c r="AV73" i="18"/>
  <c r="BC73" i="18"/>
  <c r="BD73" i="18"/>
  <c r="BE73" i="18"/>
  <c r="B74" i="18"/>
  <c r="C74" i="18"/>
  <c r="AU74" i="18"/>
  <c r="AV74" i="18"/>
  <c r="B75" i="18"/>
  <c r="C75" i="18"/>
  <c r="AU75" i="18"/>
  <c r="AV75" i="18"/>
  <c r="BC75" i="18"/>
  <c r="BD75" i="18"/>
  <c r="BE75" i="18"/>
  <c r="B76" i="18"/>
  <c r="C76" i="18"/>
  <c r="AU76" i="18"/>
  <c r="AV76" i="18"/>
  <c r="B77" i="18"/>
  <c r="C77" i="18"/>
  <c r="AU77" i="18"/>
  <c r="AV77" i="18"/>
  <c r="BC77" i="18"/>
  <c r="BD77" i="18"/>
  <c r="BE77" i="18"/>
  <c r="A78" i="18"/>
  <c r="B78" i="18"/>
  <c r="C78" i="18"/>
  <c r="AU78" i="18"/>
  <c r="AV78" i="18"/>
  <c r="BC78" i="18"/>
  <c r="BD78" i="18"/>
  <c r="BE78" i="18"/>
  <c r="A79" i="18"/>
  <c r="B79" i="18"/>
  <c r="C79" i="18"/>
  <c r="AU79" i="18"/>
  <c r="AV79" i="18"/>
  <c r="BC79" i="18"/>
  <c r="BD79" i="18"/>
  <c r="BE79" i="18"/>
  <c r="A80" i="18"/>
  <c r="B80" i="18"/>
  <c r="C80" i="18"/>
  <c r="AU80" i="18"/>
  <c r="AV80" i="18"/>
  <c r="BC80" i="18"/>
  <c r="BD80" i="18"/>
  <c r="BE80" i="18"/>
  <c r="A81" i="18"/>
  <c r="B81" i="18"/>
  <c r="C81" i="18"/>
  <c r="AU81" i="18"/>
  <c r="AV81" i="18"/>
  <c r="BC81" i="18"/>
  <c r="BD81" i="18"/>
  <c r="BE81" i="18"/>
  <c r="A82" i="18"/>
  <c r="B82" i="18"/>
  <c r="C82" i="18"/>
  <c r="AU82" i="18"/>
  <c r="AV82" i="18"/>
  <c r="BC82" i="18"/>
  <c r="BD82" i="18"/>
  <c r="BE82" i="18"/>
  <c r="A83" i="18"/>
  <c r="B83" i="18"/>
  <c r="C83" i="18"/>
  <c r="AU83" i="18"/>
  <c r="AV83" i="18"/>
  <c r="BC83" i="18"/>
  <c r="BD83" i="18"/>
  <c r="BE83" i="18"/>
  <c r="A84" i="18"/>
  <c r="B84" i="18"/>
  <c r="C84" i="18"/>
  <c r="AU84" i="18"/>
  <c r="AV84" i="18"/>
  <c r="BC84" i="18"/>
  <c r="BD84" i="18"/>
  <c r="BE84" i="18"/>
  <c r="A85" i="18"/>
  <c r="B85" i="18"/>
  <c r="C85" i="18"/>
  <c r="AU85" i="18"/>
  <c r="AV85" i="18"/>
  <c r="BC85" i="18"/>
  <c r="BD85" i="18"/>
  <c r="BE85" i="18"/>
  <c r="A86" i="18"/>
  <c r="B86" i="18"/>
  <c r="C86" i="18"/>
  <c r="AU86" i="18"/>
  <c r="AV86" i="18"/>
  <c r="BC86" i="18"/>
  <c r="BD86" i="18"/>
  <c r="BE86" i="18"/>
  <c r="A87" i="18"/>
  <c r="B87" i="18"/>
  <c r="C87" i="18"/>
  <c r="AU87" i="18"/>
  <c r="AV87" i="18"/>
  <c r="BC87" i="18"/>
  <c r="BD87" i="18"/>
  <c r="BE87" i="18"/>
  <c r="A88" i="18"/>
  <c r="B88" i="18"/>
  <c r="C88" i="18"/>
  <c r="AU88" i="18"/>
  <c r="AV88" i="18"/>
  <c r="BC88" i="18"/>
  <c r="BD88" i="18"/>
  <c r="BE88" i="18"/>
  <c r="A89" i="18"/>
  <c r="B89" i="18"/>
  <c r="C89" i="18"/>
  <c r="AU89" i="18"/>
  <c r="AV89" i="18"/>
  <c r="BC89" i="18"/>
  <c r="BD89" i="18"/>
  <c r="BE89" i="18"/>
  <c r="A90" i="18"/>
  <c r="B90" i="18"/>
  <c r="C90" i="18"/>
  <c r="AU90" i="18"/>
  <c r="AV90" i="18"/>
  <c r="BC90" i="18"/>
  <c r="BD90" i="18"/>
  <c r="BE90" i="18"/>
  <c r="A91" i="18"/>
  <c r="B91" i="18"/>
  <c r="C91" i="18"/>
  <c r="AU91" i="18"/>
  <c r="AV91" i="18"/>
  <c r="BC91" i="18"/>
  <c r="BD91" i="18"/>
  <c r="BE91" i="18"/>
  <c r="A92" i="18"/>
  <c r="B92" i="18"/>
  <c r="C92" i="18"/>
  <c r="AU92" i="18"/>
  <c r="AV92" i="18"/>
  <c r="BC92" i="18"/>
  <c r="BD92" i="18"/>
  <c r="BE92" i="18"/>
  <c r="A93" i="18"/>
  <c r="B93" i="18"/>
  <c r="C93" i="18"/>
  <c r="AU93" i="18"/>
  <c r="AV93" i="18"/>
  <c r="BC93" i="18"/>
  <c r="BD93" i="18"/>
  <c r="BE93" i="18"/>
  <c r="A94" i="18"/>
  <c r="B94" i="18"/>
  <c r="C94" i="18"/>
  <c r="AU94" i="18"/>
  <c r="AV94" i="18"/>
  <c r="BC94" i="18"/>
  <c r="BD94" i="18"/>
  <c r="BE94" i="18"/>
  <c r="A95" i="18"/>
  <c r="B95" i="18"/>
  <c r="C95" i="18"/>
  <c r="AU95" i="18"/>
  <c r="AV95" i="18"/>
  <c r="BC95" i="18"/>
  <c r="BD95" i="18"/>
  <c r="BE95" i="18"/>
  <c r="A96" i="18"/>
  <c r="B96" i="18"/>
  <c r="C96" i="18"/>
  <c r="AU96" i="18"/>
  <c r="AV96" i="18"/>
  <c r="BC96" i="18"/>
  <c r="BD96" i="18"/>
  <c r="BE96" i="18"/>
  <c r="A97" i="18"/>
  <c r="B97" i="18"/>
  <c r="C97" i="18"/>
  <c r="AU97" i="18"/>
  <c r="AV97" i="18"/>
  <c r="BC97" i="18"/>
  <c r="BD97" i="18"/>
  <c r="BE97" i="18"/>
  <c r="A98" i="18"/>
  <c r="B98" i="18"/>
  <c r="C98" i="18"/>
  <c r="AU98" i="18"/>
  <c r="AV98" i="18"/>
  <c r="BC98" i="18"/>
  <c r="BD98" i="18"/>
  <c r="BE98" i="18"/>
  <c r="A99" i="18"/>
  <c r="B99" i="18"/>
  <c r="C99" i="18"/>
  <c r="AU99" i="18"/>
  <c r="AV99" i="18"/>
  <c r="BC99" i="18"/>
  <c r="BD99" i="18"/>
  <c r="BE99" i="18"/>
  <c r="A100" i="18"/>
  <c r="B100" i="18"/>
  <c r="C100" i="18"/>
  <c r="AU100" i="18"/>
  <c r="AV100" i="18"/>
  <c r="BC100" i="18"/>
  <c r="BD100" i="18"/>
  <c r="BE100" i="18"/>
  <c r="A101" i="18"/>
  <c r="B101" i="18"/>
  <c r="C101" i="18"/>
  <c r="AU101" i="18"/>
  <c r="AV101" i="18"/>
  <c r="BC101" i="18"/>
  <c r="BD101" i="18"/>
  <c r="BE101" i="18"/>
  <c r="A103" i="18"/>
  <c r="A104" i="18"/>
  <c r="AD104" i="18"/>
  <c r="A105" i="18"/>
  <c r="B105" i="18"/>
  <c r="C105" i="18"/>
  <c r="D105" i="18"/>
  <c r="I105" i="18"/>
  <c r="J105" i="18"/>
  <c r="K105" i="18"/>
  <c r="L105" i="18"/>
  <c r="M105" i="18"/>
  <c r="N105" i="18"/>
  <c r="O105" i="18"/>
  <c r="P105" i="18"/>
  <c r="Q105" i="18"/>
  <c r="R105" i="18"/>
  <c r="S105" i="18"/>
  <c r="T105" i="18"/>
  <c r="U105" i="18"/>
  <c r="V105" i="18"/>
  <c r="W105" i="18"/>
  <c r="X105" i="18"/>
  <c r="Y105" i="18"/>
  <c r="Z105" i="18"/>
  <c r="AA105" i="18"/>
  <c r="AB105" i="18"/>
  <c r="AC105" i="18"/>
  <c r="AD105" i="18"/>
  <c r="AE105" i="18"/>
  <c r="AF105" i="18"/>
  <c r="AN105" i="18"/>
  <c r="AO105" i="18"/>
  <c r="AP105" i="18"/>
  <c r="AQ105" i="18"/>
  <c r="AR105" i="18"/>
  <c r="A106" i="18"/>
  <c r="B106" i="18"/>
  <c r="C106" i="18"/>
  <c r="AV106" i="18"/>
  <c r="A107" i="18"/>
  <c r="B107" i="18"/>
  <c r="C107" i="18"/>
  <c r="BD107" i="18"/>
  <c r="AV107" i="18"/>
  <c r="BC107" i="18"/>
  <c r="BE107" i="18"/>
  <c r="A108" i="18"/>
  <c r="B108" i="18"/>
  <c r="C108" i="18"/>
  <c r="AV108" i="18"/>
  <c r="BC108" i="18"/>
  <c r="BD108" i="18"/>
  <c r="BE108" i="18"/>
  <c r="B109" i="18"/>
  <c r="C109" i="18"/>
  <c r="AV109" i="18"/>
  <c r="BC109" i="18"/>
  <c r="BD109" i="18"/>
  <c r="BE109" i="18"/>
  <c r="B110" i="18"/>
  <c r="C110" i="18"/>
  <c r="AV110" i="18"/>
  <c r="BC110" i="18"/>
  <c r="BD110" i="18"/>
  <c r="BE110" i="18"/>
  <c r="B111" i="18"/>
  <c r="C111" i="18"/>
  <c r="AU111" i="18"/>
  <c r="AV111" i="18"/>
  <c r="BC111" i="18"/>
  <c r="BD111" i="18"/>
  <c r="BE111" i="18"/>
  <c r="B112" i="18"/>
  <c r="C112" i="18"/>
  <c r="AU112" i="18"/>
  <c r="AV112" i="18"/>
  <c r="BC112" i="18"/>
  <c r="BD112" i="18"/>
  <c r="BE112" i="18"/>
  <c r="B113" i="18"/>
  <c r="C113" i="18"/>
  <c r="AU113" i="18"/>
  <c r="AV113" i="18"/>
  <c r="BC113" i="18"/>
  <c r="BD113" i="18"/>
  <c r="BE113" i="18"/>
  <c r="B114" i="18"/>
  <c r="C114" i="18"/>
  <c r="AU114" i="18"/>
  <c r="AV114" i="18"/>
  <c r="BC114" i="18"/>
  <c r="BD114" i="18"/>
  <c r="BE114" i="18"/>
  <c r="A115" i="18"/>
  <c r="B115" i="18"/>
  <c r="C115" i="18"/>
  <c r="AU115" i="18"/>
  <c r="AV115" i="18"/>
  <c r="BC115" i="18"/>
  <c r="BD115" i="18"/>
  <c r="BE115" i="18"/>
  <c r="A116" i="18"/>
  <c r="B116" i="18"/>
  <c r="C116" i="18"/>
  <c r="AU116" i="18"/>
  <c r="AV116" i="18"/>
  <c r="BC116" i="18"/>
  <c r="BD116" i="18"/>
  <c r="BE116" i="18"/>
  <c r="A117" i="18"/>
  <c r="B117" i="18"/>
  <c r="C117" i="18"/>
  <c r="AU117" i="18"/>
  <c r="AV117" i="18"/>
  <c r="BC117" i="18"/>
  <c r="BD117" i="18"/>
  <c r="BE117" i="18"/>
  <c r="A118" i="18"/>
  <c r="B118" i="18"/>
  <c r="C118" i="18"/>
  <c r="AU118" i="18"/>
  <c r="AV118" i="18"/>
  <c r="BC118" i="18"/>
  <c r="BD118" i="18"/>
  <c r="BE118" i="18"/>
  <c r="A119" i="18"/>
  <c r="B119" i="18"/>
  <c r="C119" i="18"/>
  <c r="AU119" i="18"/>
  <c r="AV119" i="18"/>
  <c r="BC119" i="18"/>
  <c r="BD119" i="18"/>
  <c r="BE119" i="18"/>
  <c r="A120" i="18"/>
  <c r="B120" i="18"/>
  <c r="C120" i="18"/>
  <c r="AU120" i="18"/>
  <c r="AV120" i="18"/>
  <c r="BC120" i="18"/>
  <c r="BD120" i="18"/>
  <c r="BE120" i="18"/>
  <c r="A121" i="18"/>
  <c r="B121" i="18"/>
  <c r="C121" i="18"/>
  <c r="AU121" i="18"/>
  <c r="AV121" i="18"/>
  <c r="BC121" i="18"/>
  <c r="BD121" i="18"/>
  <c r="BE121" i="18"/>
  <c r="A122" i="18"/>
  <c r="B122" i="18"/>
  <c r="C122" i="18"/>
  <c r="AU122" i="18"/>
  <c r="AV122" i="18"/>
  <c r="BC122" i="18"/>
  <c r="BD122" i="18"/>
  <c r="BE122" i="18"/>
  <c r="A123" i="18"/>
  <c r="B123" i="18"/>
  <c r="C123" i="18"/>
  <c r="AU123" i="18"/>
  <c r="AV123" i="18"/>
  <c r="BC123" i="18"/>
  <c r="BD123" i="18"/>
  <c r="BE123" i="18"/>
  <c r="A124" i="18"/>
  <c r="B124" i="18"/>
  <c r="C124" i="18"/>
  <c r="AU124" i="18"/>
  <c r="AV124" i="18"/>
  <c r="BC124" i="18"/>
  <c r="BD124" i="18"/>
  <c r="BE124" i="18"/>
  <c r="A125" i="18"/>
  <c r="B125" i="18"/>
  <c r="C125" i="18"/>
  <c r="AU125" i="18"/>
  <c r="AV125" i="18"/>
  <c r="BC125" i="18"/>
  <c r="BD125" i="18"/>
  <c r="BE125" i="18"/>
  <c r="A126" i="18"/>
  <c r="B126" i="18"/>
  <c r="C126" i="18"/>
  <c r="AU126" i="18"/>
  <c r="AV126" i="18"/>
  <c r="BC126" i="18"/>
  <c r="BD126" i="18"/>
  <c r="BE126" i="18"/>
  <c r="A127" i="18"/>
  <c r="B127" i="18"/>
  <c r="C127" i="18"/>
  <c r="AU127" i="18"/>
  <c r="AV127" i="18"/>
  <c r="BC127" i="18"/>
  <c r="BD127" i="18"/>
  <c r="BE127" i="18"/>
  <c r="A128" i="18"/>
  <c r="B128" i="18"/>
  <c r="C128" i="18"/>
  <c r="AU128" i="18"/>
  <c r="AV128" i="18"/>
  <c r="BC128" i="18"/>
  <c r="BD128" i="18"/>
  <c r="BE128" i="18"/>
  <c r="A129" i="18"/>
  <c r="B129" i="18"/>
  <c r="C129" i="18"/>
  <c r="AU129" i="18"/>
  <c r="AV129" i="18"/>
  <c r="BC129" i="18"/>
  <c r="BD129" i="18"/>
  <c r="BE129" i="18"/>
  <c r="A130" i="18"/>
  <c r="B130" i="18"/>
  <c r="C130" i="18"/>
  <c r="AU130" i="18"/>
  <c r="AV130" i="18"/>
  <c r="BC130" i="18"/>
  <c r="BD130" i="18"/>
  <c r="BE130" i="18"/>
  <c r="A131" i="18"/>
  <c r="B131" i="18"/>
  <c r="C131" i="18"/>
  <c r="AU131" i="18"/>
  <c r="AV131" i="18"/>
  <c r="BC131" i="18"/>
  <c r="BD131" i="18"/>
  <c r="BE131" i="18"/>
  <c r="A132" i="18"/>
  <c r="B132" i="18"/>
  <c r="C132" i="18"/>
  <c r="AU132" i="18"/>
  <c r="AV132" i="18"/>
  <c r="BC132" i="18"/>
  <c r="BD132" i="18"/>
  <c r="BE132" i="18"/>
  <c r="A133" i="18"/>
  <c r="B133" i="18"/>
  <c r="C133" i="18"/>
  <c r="AU133" i="18"/>
  <c r="AV133" i="18"/>
  <c r="BC133" i="18"/>
  <c r="BD133" i="18"/>
  <c r="BE133" i="18"/>
  <c r="A134" i="18"/>
  <c r="B134" i="18"/>
  <c r="C134" i="18"/>
  <c r="AU134" i="18"/>
  <c r="AV134" i="18"/>
  <c r="BC134" i="18"/>
  <c r="BD134" i="18"/>
  <c r="BE134" i="18"/>
  <c r="A135" i="18"/>
  <c r="B135" i="18"/>
  <c r="C135" i="18"/>
  <c r="AU135" i="18"/>
  <c r="AV135" i="18"/>
  <c r="BC135" i="18"/>
  <c r="BD135" i="18"/>
  <c r="BE135" i="18"/>
  <c r="A138" i="18"/>
  <c r="A139" i="18"/>
  <c r="A140" i="18"/>
  <c r="B140" i="18"/>
  <c r="C140" i="18"/>
  <c r="D140" i="18"/>
  <c r="I140" i="18"/>
  <c r="J140" i="18"/>
  <c r="K140" i="18"/>
  <c r="L140" i="18"/>
  <c r="M140" i="18"/>
  <c r="N140" i="18"/>
  <c r="O140" i="18"/>
  <c r="P140" i="18"/>
  <c r="Q140" i="18"/>
  <c r="R140" i="18"/>
  <c r="S140" i="18"/>
  <c r="T140" i="18"/>
  <c r="U140" i="18"/>
  <c r="V140" i="18"/>
  <c r="W140" i="18"/>
  <c r="X140" i="18"/>
  <c r="Y140" i="18"/>
  <c r="Z140" i="18"/>
  <c r="AA140" i="18"/>
  <c r="AB140" i="18"/>
  <c r="AC140" i="18"/>
  <c r="AD140" i="18"/>
  <c r="AE140" i="18"/>
  <c r="AF140" i="18"/>
  <c r="AN140" i="18"/>
  <c r="AO140" i="18"/>
  <c r="AP140" i="18"/>
  <c r="AQ140" i="18"/>
  <c r="AR140" i="18"/>
  <c r="A141" i="18"/>
  <c r="B141" i="18"/>
  <c r="C141" i="18"/>
  <c r="A142" i="18"/>
  <c r="B142" i="18"/>
  <c r="C142" i="18"/>
  <c r="BC142" i="18"/>
  <c r="BD142" i="18"/>
  <c r="BE142" i="18"/>
  <c r="A143" i="18"/>
  <c r="B143" i="18"/>
  <c r="C143" i="18"/>
  <c r="AU143" i="18"/>
  <c r="BC143" i="18"/>
  <c r="BD143" i="18"/>
  <c r="BE143" i="18"/>
  <c r="A144" i="18"/>
  <c r="B144" i="18"/>
  <c r="C144" i="18"/>
  <c r="AU144" i="18"/>
  <c r="BC144" i="18"/>
  <c r="BD144" i="18"/>
  <c r="BE144" i="18"/>
  <c r="A145" i="18"/>
  <c r="B145" i="18"/>
  <c r="C145" i="18"/>
  <c r="AU145" i="18"/>
  <c r="BC145" i="18"/>
  <c r="BD145" i="18"/>
  <c r="BE145" i="18"/>
  <c r="A146" i="18"/>
  <c r="B146" i="18"/>
  <c r="C146" i="18"/>
  <c r="AU146" i="18"/>
  <c r="BC146" i="18"/>
  <c r="BD146" i="18"/>
  <c r="BE146" i="18"/>
  <c r="A147" i="18"/>
  <c r="B147" i="18"/>
  <c r="C147" i="18"/>
  <c r="AU147" i="18"/>
  <c r="BC147" i="18"/>
  <c r="BD147" i="18"/>
  <c r="BE147" i="18"/>
  <c r="A148" i="18"/>
  <c r="B148" i="18"/>
  <c r="C148" i="18"/>
  <c r="AU148" i="18"/>
  <c r="BC148" i="18"/>
  <c r="BD148" i="18"/>
  <c r="BE148" i="18"/>
  <c r="A149" i="18"/>
  <c r="B149" i="18"/>
  <c r="C149" i="18"/>
  <c r="AU149" i="18"/>
  <c r="BC149" i="18"/>
  <c r="BD149" i="18"/>
  <c r="BE149" i="18"/>
  <c r="A150" i="18"/>
  <c r="B150" i="18"/>
  <c r="C150" i="18"/>
  <c r="AU150" i="18"/>
  <c r="BC150" i="18"/>
  <c r="BD150" i="18"/>
  <c r="BE150" i="18"/>
  <c r="A151" i="18"/>
  <c r="B151" i="18"/>
  <c r="C151" i="18"/>
  <c r="AU151" i="18"/>
  <c r="BC151" i="18"/>
  <c r="BD151" i="18"/>
  <c r="BE151" i="18"/>
  <c r="A152" i="18"/>
  <c r="B152" i="18"/>
  <c r="C152" i="18"/>
  <c r="AU152" i="18"/>
  <c r="BC152" i="18"/>
  <c r="BD152" i="18"/>
  <c r="BE152" i="18"/>
  <c r="A153" i="18"/>
  <c r="B153" i="18"/>
  <c r="C153" i="18"/>
  <c r="AU153" i="18"/>
  <c r="BC153" i="18"/>
  <c r="BD153" i="18"/>
  <c r="BE153" i="18"/>
  <c r="A154" i="18"/>
  <c r="B154" i="18"/>
  <c r="C154" i="18"/>
  <c r="AU154" i="18"/>
  <c r="BC154" i="18"/>
  <c r="BD154" i="18"/>
  <c r="BE154" i="18"/>
  <c r="A155" i="18"/>
  <c r="B155" i="18"/>
  <c r="C155" i="18"/>
  <c r="AU155" i="18"/>
  <c r="BC155" i="18"/>
  <c r="BD155" i="18"/>
  <c r="BE155" i="18"/>
  <c r="A156" i="18"/>
  <c r="B156" i="18"/>
  <c r="C156" i="18"/>
  <c r="AU156" i="18"/>
  <c r="BC156" i="18"/>
  <c r="BD156" i="18"/>
  <c r="BE156" i="18"/>
  <c r="A157" i="18"/>
  <c r="B157" i="18"/>
  <c r="C157" i="18"/>
  <c r="AU157" i="18"/>
  <c r="BC157" i="18"/>
  <c r="BD157" i="18"/>
  <c r="BE157" i="18"/>
  <c r="A158" i="18"/>
  <c r="B158" i="18"/>
  <c r="C158" i="18"/>
  <c r="AU158" i="18"/>
  <c r="BD158" i="18"/>
  <c r="BC158" i="18"/>
  <c r="BE158" i="18"/>
  <c r="A159" i="18"/>
  <c r="B159" i="18"/>
  <c r="C159" i="18"/>
  <c r="AU159" i="18"/>
  <c r="BD159" i="18"/>
  <c r="BC159" i="18"/>
  <c r="BE159" i="18"/>
  <c r="A160" i="18"/>
  <c r="B160" i="18"/>
  <c r="C160" i="18"/>
  <c r="AU160" i="18"/>
  <c r="BD160" i="18"/>
  <c r="BC160" i="18"/>
  <c r="BE160" i="18"/>
  <c r="A161" i="18"/>
  <c r="B161" i="18"/>
  <c r="C161" i="18"/>
  <c r="AU161" i="18"/>
  <c r="BD161" i="18"/>
  <c r="BC161" i="18"/>
  <c r="BE161" i="18"/>
  <c r="A162" i="18"/>
  <c r="B162" i="18"/>
  <c r="C162" i="18"/>
  <c r="AU162" i="18"/>
  <c r="BD162" i="18"/>
  <c r="BC162" i="18"/>
  <c r="BE162" i="18"/>
  <c r="A163" i="18"/>
  <c r="B163" i="18"/>
  <c r="C163" i="18"/>
  <c r="AU163" i="18"/>
  <c r="BD163" i="18"/>
  <c r="BC163" i="18"/>
  <c r="BE163" i="18"/>
  <c r="A164" i="18"/>
  <c r="B164" i="18"/>
  <c r="C164" i="18"/>
  <c r="AU164" i="18"/>
  <c r="BD164" i="18"/>
  <c r="BC164" i="18"/>
  <c r="BE164" i="18"/>
  <c r="A165" i="18"/>
  <c r="B165" i="18"/>
  <c r="C165" i="18"/>
  <c r="AU165" i="18"/>
  <c r="BD165" i="18"/>
  <c r="BC165" i="18"/>
  <c r="BE165" i="18"/>
  <c r="A166" i="18"/>
  <c r="B166" i="18"/>
  <c r="C166" i="18"/>
  <c r="AU166" i="18"/>
  <c r="BD166" i="18"/>
  <c r="BC166" i="18"/>
  <c r="BE166" i="18"/>
  <c r="A167" i="18"/>
  <c r="B167" i="18"/>
  <c r="C167" i="18"/>
  <c r="AU167" i="18"/>
  <c r="BD167" i="18"/>
  <c r="BC167" i="18"/>
  <c r="BE167" i="18"/>
  <c r="A168" i="18"/>
  <c r="B168" i="18"/>
  <c r="C168" i="18"/>
  <c r="AU168" i="18"/>
  <c r="BD168" i="18"/>
  <c r="BC168" i="18"/>
  <c r="BE168" i="18"/>
  <c r="A169" i="18"/>
  <c r="B169" i="18"/>
  <c r="C169" i="18"/>
  <c r="AU169" i="18"/>
  <c r="BD169" i="18"/>
  <c r="BC169" i="18"/>
  <c r="BE169" i="18"/>
  <c r="A170" i="18"/>
  <c r="B170" i="18"/>
  <c r="C170" i="18"/>
  <c r="AU170" i="18"/>
  <c r="BD170" i="18"/>
  <c r="BC170" i="18"/>
  <c r="BE170" i="18"/>
  <c r="A171" i="18"/>
  <c r="B171" i="18"/>
  <c r="C171" i="18"/>
  <c r="AU171" i="18"/>
  <c r="BD171" i="18"/>
  <c r="BC171" i="18"/>
  <c r="BE171" i="18"/>
  <c r="A172" i="18"/>
  <c r="B172" i="18"/>
  <c r="C172" i="18"/>
  <c r="AU172" i="18"/>
  <c r="BD172" i="18"/>
  <c r="BC172" i="18"/>
  <c r="BE172" i="18"/>
  <c r="A173" i="18"/>
  <c r="A174" i="18"/>
  <c r="AD174" i="18"/>
  <c r="A175" i="18"/>
  <c r="B175" i="18"/>
  <c r="C175" i="18"/>
  <c r="D175" i="18"/>
  <c r="I175" i="18"/>
  <c r="J175" i="18"/>
  <c r="K175" i="18"/>
  <c r="L175" i="18"/>
  <c r="M175" i="18"/>
  <c r="N175" i="18"/>
  <c r="O175" i="18"/>
  <c r="P175" i="18"/>
  <c r="Q175" i="18"/>
  <c r="R175" i="18"/>
  <c r="S175" i="18"/>
  <c r="T175" i="18"/>
  <c r="U175" i="18"/>
  <c r="V175" i="18"/>
  <c r="W175" i="18"/>
  <c r="X175" i="18"/>
  <c r="Y175" i="18"/>
  <c r="Z175" i="18"/>
  <c r="AA175" i="18"/>
  <c r="AB175" i="18"/>
  <c r="AC175" i="18"/>
  <c r="AD175" i="18"/>
  <c r="AE175" i="18"/>
  <c r="AF175" i="18"/>
  <c r="AN175" i="18"/>
  <c r="AO175" i="18"/>
  <c r="AP175" i="18"/>
  <c r="AQ175" i="18"/>
  <c r="AR175" i="18"/>
  <c r="A176" i="18"/>
  <c r="B176" i="18"/>
  <c r="C176" i="18"/>
  <c r="AV176" i="18"/>
  <c r="A177" i="18"/>
  <c r="B177" i="18"/>
  <c r="C177" i="18"/>
  <c r="BD177" i="18"/>
  <c r="AV177" i="18"/>
  <c r="BC177" i="18"/>
  <c r="BE177" i="18"/>
  <c r="A178" i="18"/>
  <c r="B178" i="18"/>
  <c r="C178" i="18"/>
  <c r="BD178" i="18"/>
  <c r="AV178" i="18"/>
  <c r="BC178" i="18"/>
  <c r="BE178" i="18"/>
  <c r="B179" i="18"/>
  <c r="C179" i="18"/>
  <c r="BD179" i="18"/>
  <c r="AV179" i="18"/>
  <c r="BC179" i="18"/>
  <c r="BE179" i="18"/>
  <c r="B180" i="18"/>
  <c r="C180" i="18"/>
  <c r="BD180" i="18"/>
  <c r="AV180" i="18"/>
  <c r="BC180" i="18"/>
  <c r="BE180" i="18"/>
  <c r="A181" i="18"/>
  <c r="B181" i="18"/>
  <c r="C181" i="18"/>
  <c r="BD181" i="18"/>
  <c r="AV181" i="18"/>
  <c r="BC181" i="18"/>
  <c r="BE181" i="18"/>
  <c r="A182" i="18"/>
  <c r="B182" i="18"/>
  <c r="C182" i="18"/>
  <c r="BD182" i="18"/>
  <c r="AV182" i="18"/>
  <c r="BC182" i="18"/>
  <c r="BE182" i="18"/>
  <c r="A183" i="18"/>
  <c r="B183" i="18"/>
  <c r="C183" i="18"/>
  <c r="AV183" i="18"/>
  <c r="A184" i="18"/>
  <c r="B184" i="18"/>
  <c r="C184" i="18"/>
  <c r="AV184" i="18"/>
  <c r="A185" i="18"/>
  <c r="B185" i="18"/>
  <c r="C185" i="18"/>
  <c r="AV185" i="18"/>
  <c r="A186" i="18"/>
  <c r="B186" i="18"/>
  <c r="C186" i="18"/>
  <c r="AU186" i="18"/>
  <c r="BD186" i="18"/>
  <c r="AV186" i="18"/>
  <c r="BC186" i="18"/>
  <c r="BE186" i="18"/>
  <c r="A187" i="18"/>
  <c r="B187" i="18"/>
  <c r="C187" i="18"/>
  <c r="AU187" i="18"/>
  <c r="BD187" i="18"/>
  <c r="AV187" i="18"/>
  <c r="BC187" i="18"/>
  <c r="BE187" i="18"/>
  <c r="A188" i="18"/>
  <c r="B188" i="18"/>
  <c r="C188" i="18"/>
  <c r="AU188" i="18"/>
  <c r="BD188" i="18"/>
  <c r="AV188" i="18"/>
  <c r="BC188" i="18"/>
  <c r="BE188" i="18"/>
  <c r="A189" i="18"/>
  <c r="B189" i="18"/>
  <c r="C189" i="18"/>
  <c r="AU189" i="18"/>
  <c r="BD189" i="18"/>
  <c r="AV189" i="18"/>
  <c r="BC189" i="18"/>
  <c r="BE189" i="18"/>
  <c r="A190" i="18"/>
  <c r="B190" i="18"/>
  <c r="C190" i="18"/>
  <c r="AU190" i="18"/>
  <c r="BD190" i="18"/>
  <c r="AV190" i="18"/>
  <c r="BC190" i="18"/>
  <c r="BE190" i="18"/>
  <c r="A191" i="18"/>
  <c r="B191" i="18"/>
  <c r="C191" i="18"/>
  <c r="AU191" i="18"/>
  <c r="BD191" i="18"/>
  <c r="AV191" i="18"/>
  <c r="BC191" i="18"/>
  <c r="BE191" i="18"/>
  <c r="A192" i="18"/>
  <c r="B192" i="18"/>
  <c r="C192" i="18"/>
  <c r="AU192" i="18"/>
  <c r="BD192" i="18"/>
  <c r="AV192" i="18"/>
  <c r="BC192" i="18"/>
  <c r="BE192" i="18"/>
  <c r="A193" i="18"/>
  <c r="B193" i="18"/>
  <c r="C193" i="18"/>
  <c r="AU193" i="18"/>
  <c r="BD193" i="18"/>
  <c r="AV193" i="18"/>
  <c r="BC193" i="18"/>
  <c r="BE193" i="18"/>
  <c r="A194" i="18"/>
  <c r="B194" i="18"/>
  <c r="C194" i="18"/>
  <c r="AU194" i="18"/>
  <c r="BD194" i="18"/>
  <c r="AV194" i="18"/>
  <c r="BC194" i="18"/>
  <c r="BE194" i="18"/>
  <c r="A195" i="18"/>
  <c r="B195" i="18"/>
  <c r="C195" i="18"/>
  <c r="AU195" i="18"/>
  <c r="BD195" i="18"/>
  <c r="AV195" i="18"/>
  <c r="BC195" i="18"/>
  <c r="BE195" i="18"/>
  <c r="A196" i="18"/>
  <c r="B196" i="18"/>
  <c r="C196" i="18"/>
  <c r="AU196" i="18"/>
  <c r="BD196" i="18"/>
  <c r="AV196" i="18"/>
  <c r="BC196" i="18"/>
  <c r="BE196" i="18"/>
  <c r="A197" i="18"/>
  <c r="B197" i="18"/>
  <c r="C197" i="18"/>
  <c r="AU197" i="18"/>
  <c r="BD197" i="18"/>
  <c r="AV197" i="18"/>
  <c r="BC197" i="18"/>
  <c r="BE197" i="18"/>
  <c r="A198" i="18"/>
  <c r="B198" i="18"/>
  <c r="C198" i="18"/>
  <c r="AU198" i="18"/>
  <c r="BD198" i="18"/>
  <c r="AV198" i="18"/>
  <c r="BC198" i="18"/>
  <c r="BE198" i="18"/>
  <c r="A199" i="18"/>
  <c r="B199" i="18"/>
  <c r="C199" i="18"/>
  <c r="AU199" i="18"/>
  <c r="BD199" i="18"/>
  <c r="AV199" i="18"/>
  <c r="BC199" i="18"/>
  <c r="BE199" i="18"/>
  <c r="A200" i="18"/>
  <c r="B200" i="18"/>
  <c r="C200" i="18"/>
  <c r="AU200" i="18"/>
  <c r="BD200" i="18"/>
  <c r="AV200" i="18"/>
  <c r="BC200" i="18"/>
  <c r="BE200" i="18"/>
  <c r="A201" i="18"/>
  <c r="B201" i="18"/>
  <c r="C201" i="18"/>
  <c r="AU201" i="18"/>
  <c r="BD201" i="18"/>
  <c r="AV201" i="18"/>
  <c r="BC201" i="18"/>
  <c r="BE201" i="18"/>
  <c r="A202" i="18"/>
  <c r="B202" i="18"/>
  <c r="C202" i="18"/>
  <c r="AU202" i="18"/>
  <c r="BD202" i="18"/>
  <c r="AV202" i="18"/>
  <c r="BC202" i="18"/>
  <c r="BE202" i="18"/>
  <c r="A203" i="18"/>
  <c r="B203" i="18"/>
  <c r="C203" i="18"/>
  <c r="AU203" i="18"/>
  <c r="BD203" i="18"/>
  <c r="AV203" i="18"/>
  <c r="BC203" i="18"/>
  <c r="BE203" i="18"/>
  <c r="A204" i="18"/>
  <c r="B204" i="18"/>
  <c r="C204" i="18"/>
  <c r="AU204" i="18"/>
  <c r="BD204" i="18"/>
  <c r="AV204" i="18"/>
  <c r="BC204" i="18"/>
  <c r="BE204" i="18"/>
  <c r="A205" i="18"/>
  <c r="B205" i="18"/>
  <c r="C205" i="18"/>
  <c r="AU205" i="18"/>
  <c r="BD205" i="18"/>
  <c r="AV205" i="18"/>
  <c r="BC205" i="18"/>
  <c r="BE205" i="18"/>
  <c r="A207" i="18"/>
  <c r="A208" i="18"/>
  <c r="AD208" i="18"/>
  <c r="A209" i="18"/>
  <c r="B209" i="18"/>
  <c r="C209" i="18"/>
  <c r="D209" i="18"/>
  <c r="I209" i="18"/>
  <c r="J209" i="18"/>
  <c r="K209" i="18"/>
  <c r="L209" i="18"/>
  <c r="M209" i="18"/>
  <c r="N209" i="18"/>
  <c r="O209" i="18"/>
  <c r="P209" i="18"/>
  <c r="Q209" i="18"/>
  <c r="R209" i="18"/>
  <c r="S209" i="18"/>
  <c r="T209" i="18"/>
  <c r="U209" i="18"/>
  <c r="V209" i="18"/>
  <c r="W209" i="18"/>
  <c r="X209" i="18"/>
  <c r="Y209" i="18"/>
  <c r="Z209" i="18"/>
  <c r="AA209" i="18"/>
  <c r="AB209" i="18"/>
  <c r="AC209" i="18"/>
  <c r="AE209" i="18"/>
  <c r="AF209" i="18"/>
  <c r="AN209" i="18"/>
  <c r="AO209" i="18"/>
  <c r="AP209" i="18"/>
  <c r="AQ209" i="18"/>
  <c r="AR209" i="18"/>
  <c r="A210" i="18"/>
  <c r="B210" i="18"/>
  <c r="C210" i="18"/>
  <c r="AV210" i="18"/>
  <c r="A211" i="18"/>
  <c r="B211" i="18"/>
  <c r="C211" i="18"/>
  <c r="AV211" i="18"/>
  <c r="BC211" i="18"/>
  <c r="BD211" i="18"/>
  <c r="BE211" i="18"/>
  <c r="A212" i="18"/>
  <c r="B212" i="18"/>
  <c r="C212" i="18"/>
  <c r="AV212" i="18"/>
  <c r="BC212" i="18"/>
  <c r="BD212" i="18"/>
  <c r="BE212" i="18"/>
  <c r="A213" i="18"/>
  <c r="B213" i="18"/>
  <c r="C213" i="18"/>
  <c r="AV213" i="18"/>
  <c r="BC213" i="18"/>
  <c r="BD213" i="18"/>
  <c r="BE213" i="18"/>
  <c r="A214" i="18"/>
  <c r="B214" i="18"/>
  <c r="C214" i="18"/>
  <c r="AU214" i="18"/>
  <c r="AV214" i="18"/>
  <c r="BC214" i="18"/>
  <c r="BD214" i="18"/>
  <c r="BE214" i="18"/>
  <c r="A215" i="18"/>
  <c r="B215" i="18"/>
  <c r="C215" i="18"/>
  <c r="AV215" i="18"/>
  <c r="BC215" i="18"/>
  <c r="BD215" i="18"/>
  <c r="BE215" i="18"/>
  <c r="A216" i="18"/>
  <c r="B216" i="18"/>
  <c r="C216" i="18"/>
  <c r="AV216" i="18"/>
  <c r="A217" i="18"/>
  <c r="B217" i="18"/>
  <c r="C217" i="18"/>
  <c r="AV217" i="18"/>
  <c r="BC217" i="18"/>
  <c r="BD217" i="18"/>
  <c r="BE217" i="18"/>
  <c r="A218" i="18"/>
  <c r="B218" i="18"/>
  <c r="C218" i="18"/>
  <c r="AV218" i="18"/>
  <c r="BC218" i="18"/>
  <c r="BD218" i="18"/>
  <c r="BE218" i="18"/>
  <c r="A219" i="18"/>
  <c r="B219" i="18"/>
  <c r="C219" i="18"/>
  <c r="AU219" i="18"/>
  <c r="AV219" i="18"/>
  <c r="BC219" i="18"/>
  <c r="BD219" i="18"/>
  <c r="BE219" i="18"/>
  <c r="A220" i="18"/>
  <c r="B220" i="18"/>
  <c r="C220" i="18"/>
  <c r="AU220" i="18"/>
  <c r="AV220" i="18"/>
  <c r="BC220" i="18"/>
  <c r="BD220" i="18"/>
  <c r="BE220" i="18"/>
  <c r="A221" i="18"/>
  <c r="B221" i="18"/>
  <c r="C221" i="18"/>
  <c r="AU221" i="18"/>
  <c r="AV221" i="18"/>
  <c r="BC221" i="18"/>
  <c r="BD221" i="18"/>
  <c r="BE221" i="18"/>
  <c r="A222" i="18"/>
  <c r="B222" i="18"/>
  <c r="C222" i="18"/>
  <c r="AU222" i="18"/>
  <c r="AV222" i="18"/>
  <c r="BC222" i="18"/>
  <c r="BD222" i="18"/>
  <c r="BE222" i="18"/>
  <c r="A223" i="18"/>
  <c r="B223" i="18"/>
  <c r="C223" i="18"/>
  <c r="AU223" i="18"/>
  <c r="AV223" i="18"/>
  <c r="BC223" i="18"/>
  <c r="BD223" i="18"/>
  <c r="BE223" i="18"/>
  <c r="A224" i="18"/>
  <c r="B224" i="18"/>
  <c r="C224" i="18"/>
  <c r="AU224" i="18"/>
  <c r="AV224" i="18"/>
  <c r="BC224" i="18"/>
  <c r="BD224" i="18"/>
  <c r="BE224" i="18"/>
  <c r="A225" i="18"/>
  <c r="B225" i="18"/>
  <c r="C225" i="18"/>
  <c r="AU225" i="18"/>
  <c r="AV225" i="18"/>
  <c r="BC225" i="18"/>
  <c r="BD225" i="18"/>
  <c r="BE225" i="18"/>
  <c r="A226" i="18"/>
  <c r="B226" i="18"/>
  <c r="C226" i="18"/>
  <c r="AU226" i="18"/>
  <c r="AV226" i="18"/>
  <c r="BC226" i="18"/>
  <c r="BD226" i="18"/>
  <c r="BE226" i="18"/>
  <c r="A227" i="18"/>
  <c r="B227" i="18"/>
  <c r="C227" i="18"/>
  <c r="AU227" i="18"/>
  <c r="AV227" i="18"/>
  <c r="BC227" i="18"/>
  <c r="BD227" i="18"/>
  <c r="BE227" i="18"/>
  <c r="A228" i="18"/>
  <c r="B228" i="18"/>
  <c r="C228" i="18"/>
  <c r="AU228" i="18"/>
  <c r="AV228" i="18"/>
  <c r="BC228" i="18"/>
  <c r="BD228" i="18"/>
  <c r="BE228" i="18"/>
  <c r="A229" i="18"/>
  <c r="B229" i="18"/>
  <c r="C229" i="18"/>
  <c r="AU229" i="18"/>
  <c r="AV229" i="18"/>
  <c r="BC229" i="18"/>
  <c r="BD229" i="18"/>
  <c r="BE229" i="18"/>
  <c r="A230" i="18"/>
  <c r="B230" i="18"/>
  <c r="C230" i="18"/>
  <c r="AU230" i="18"/>
  <c r="AV230" i="18"/>
  <c r="BC230" i="18"/>
  <c r="BD230" i="18"/>
  <c r="BE230" i="18"/>
  <c r="A231" i="18"/>
  <c r="B231" i="18"/>
  <c r="C231" i="18"/>
  <c r="AU231" i="18"/>
  <c r="AV231" i="18"/>
  <c r="BC231" i="18"/>
  <c r="BD231" i="18"/>
  <c r="BE231" i="18"/>
  <c r="A232" i="18"/>
  <c r="B232" i="18"/>
  <c r="C232" i="18"/>
  <c r="AU232" i="18"/>
  <c r="AV232" i="18"/>
  <c r="BC232" i="18"/>
  <c r="BD232" i="18"/>
  <c r="BE232" i="18"/>
  <c r="A233" i="18"/>
  <c r="B233" i="18"/>
  <c r="C233" i="18"/>
  <c r="AU233" i="18"/>
  <c r="AV233" i="18"/>
  <c r="BC233" i="18"/>
  <c r="BD233" i="18"/>
  <c r="BE233" i="18"/>
  <c r="A234" i="18"/>
  <c r="B234" i="18"/>
  <c r="C234" i="18"/>
  <c r="AU234" i="18"/>
  <c r="AV234" i="18"/>
  <c r="BC234" i="18"/>
  <c r="BD234" i="18"/>
  <c r="BE234" i="18"/>
  <c r="A235" i="18"/>
  <c r="B235" i="18"/>
  <c r="C235" i="18"/>
  <c r="AU235" i="18"/>
  <c r="AV235" i="18"/>
  <c r="BC235" i="18"/>
  <c r="BD235" i="18"/>
  <c r="BE235" i="18"/>
  <c r="A236" i="18"/>
  <c r="B236" i="18"/>
  <c r="C236" i="18"/>
  <c r="AU236" i="18"/>
  <c r="AV236" i="18"/>
  <c r="BC236" i="18"/>
  <c r="BD236" i="18"/>
  <c r="BE236" i="18"/>
  <c r="A237" i="18"/>
  <c r="B237" i="18"/>
  <c r="C237" i="18"/>
  <c r="AU237" i="18"/>
  <c r="AV237" i="18"/>
  <c r="BC237" i="18"/>
  <c r="BD237" i="18"/>
  <c r="BE237" i="18"/>
  <c r="A238" i="18"/>
  <c r="B238" i="18"/>
  <c r="C238" i="18"/>
  <c r="AU238" i="18"/>
  <c r="AV238" i="18"/>
  <c r="BC238" i="18"/>
  <c r="BD238" i="18"/>
  <c r="BE238" i="18"/>
  <c r="A239" i="18"/>
  <c r="B239" i="18"/>
  <c r="C239" i="18"/>
  <c r="AU239" i="18"/>
  <c r="AV239" i="18"/>
  <c r="BC239" i="18"/>
  <c r="BD239" i="18"/>
  <c r="BE239" i="18"/>
  <c r="A241" i="18"/>
  <c r="A242" i="18"/>
  <c r="A243" i="18"/>
  <c r="B243" i="18"/>
  <c r="C243" i="18"/>
  <c r="D243" i="18"/>
  <c r="I243" i="18"/>
  <c r="J243" i="18"/>
  <c r="K243" i="18"/>
  <c r="L243" i="18"/>
  <c r="M243" i="18"/>
  <c r="N243" i="18"/>
  <c r="O243" i="18"/>
  <c r="P243" i="18"/>
  <c r="Q243" i="18"/>
  <c r="R243" i="18"/>
  <c r="S243" i="18"/>
  <c r="T243" i="18"/>
  <c r="U243" i="18"/>
  <c r="V243" i="18"/>
  <c r="W243" i="18"/>
  <c r="X243" i="18"/>
  <c r="Y243" i="18"/>
  <c r="Z243" i="18"/>
  <c r="AA243" i="18"/>
  <c r="AB243" i="18"/>
  <c r="AC243" i="18"/>
  <c r="AE243" i="18"/>
  <c r="AF243" i="18"/>
  <c r="AG243" i="18"/>
  <c r="AI243" i="18"/>
  <c r="AJ243" i="18"/>
  <c r="AK243" i="18"/>
  <c r="AL243" i="18"/>
  <c r="AM243" i="18"/>
  <c r="AN243" i="18"/>
  <c r="AO243" i="18"/>
  <c r="AP243" i="18"/>
  <c r="AQ243" i="18"/>
  <c r="AR243" i="18"/>
  <c r="A244" i="18"/>
  <c r="B244" i="18"/>
  <c r="C244" i="18"/>
  <c r="D244" i="18"/>
  <c r="AQ244" i="18"/>
  <c r="AL244" i="18"/>
  <c r="A245" i="18"/>
  <c r="B245" i="18"/>
  <c r="C245" i="18"/>
  <c r="D245" i="18"/>
  <c r="AN245" i="18"/>
  <c r="AI245" i="18"/>
  <c r="BD245" i="18"/>
  <c r="AV245" i="18"/>
  <c r="A246" i="18"/>
  <c r="B246" i="18"/>
  <c r="C246" i="18"/>
  <c r="D246" i="18"/>
  <c r="AO246" i="18"/>
  <c r="AJ246" i="18"/>
  <c r="BD246" i="18"/>
  <c r="AV246" i="18"/>
  <c r="A247" i="18"/>
  <c r="B247" i="18"/>
  <c r="C247" i="18"/>
  <c r="D247" i="18"/>
  <c r="AO247" i="18"/>
  <c r="AJ247" i="18"/>
  <c r="AU247" i="18"/>
  <c r="BD247" i="18"/>
  <c r="AV247" i="18"/>
  <c r="BE247" i="18"/>
  <c r="A248" i="18"/>
  <c r="B248" i="18"/>
  <c r="C248" i="18"/>
  <c r="D248" i="18"/>
  <c r="AN248" i="18"/>
  <c r="AI248" i="18"/>
  <c r="AO248" i="18"/>
  <c r="AJ248" i="18"/>
  <c r="AQ248" i="18"/>
  <c r="AL248" i="18"/>
  <c r="AU248" i="18"/>
  <c r="BD248" i="18"/>
  <c r="AV248" i="18"/>
  <c r="A249" i="18"/>
  <c r="B249" i="18"/>
  <c r="C249" i="18"/>
  <c r="D249" i="18"/>
  <c r="AO249" i="18"/>
  <c r="AJ249" i="18"/>
  <c r="AU249" i="18"/>
  <c r="BD249" i="18"/>
  <c r="AV249" i="18"/>
  <c r="A250" i="18"/>
  <c r="B250" i="18"/>
  <c r="C250" i="18"/>
  <c r="D250" i="18"/>
  <c r="AN250" i="18"/>
  <c r="AI250" i="18"/>
  <c r="AO250" i="18"/>
  <c r="AJ250" i="18"/>
  <c r="AQ250" i="18"/>
  <c r="AL250" i="18"/>
  <c r="AU250" i="18"/>
  <c r="BD250" i="18"/>
  <c r="AV250" i="18"/>
  <c r="A251" i="18"/>
  <c r="B251" i="18"/>
  <c r="C251" i="18"/>
  <c r="D251" i="18"/>
  <c r="AN251" i="18"/>
  <c r="AI251" i="18"/>
  <c r="AQ251" i="18"/>
  <c r="AL251" i="18"/>
  <c r="AU251" i="18"/>
  <c r="BD251" i="18"/>
  <c r="AV251" i="18"/>
  <c r="BE251" i="18"/>
  <c r="A252" i="18"/>
  <c r="B252" i="18"/>
  <c r="C252" i="18"/>
  <c r="D252" i="18"/>
  <c r="AN252" i="18"/>
  <c r="AI252" i="18"/>
  <c r="AO252" i="18"/>
  <c r="AJ252" i="18"/>
  <c r="AQ252" i="18"/>
  <c r="AL252" i="18"/>
  <c r="AU252" i="18"/>
  <c r="BD252" i="18"/>
  <c r="AV252" i="18"/>
  <c r="BE252" i="18"/>
  <c r="A253" i="18"/>
  <c r="B253" i="18"/>
  <c r="C253" i="18"/>
  <c r="D253" i="18"/>
  <c r="AN253" i="18"/>
  <c r="AI253" i="18"/>
  <c r="AO253" i="18"/>
  <c r="AJ253" i="18"/>
  <c r="AQ253" i="18"/>
  <c r="AL253" i="18"/>
  <c r="AU253" i="18"/>
  <c r="BD253" i="18"/>
  <c r="AV253" i="18"/>
  <c r="BE253" i="18"/>
  <c r="A254" i="18"/>
  <c r="B254" i="18"/>
  <c r="C254" i="18"/>
  <c r="D254" i="18"/>
  <c r="AN254" i="18"/>
  <c r="AI254" i="18"/>
  <c r="AO254" i="18"/>
  <c r="AJ254" i="18"/>
  <c r="AQ254" i="18"/>
  <c r="AL254" i="18"/>
  <c r="AU254" i="18"/>
  <c r="BD254" i="18"/>
  <c r="AV254" i="18"/>
  <c r="A255" i="18"/>
  <c r="B255" i="18"/>
  <c r="C255" i="18"/>
  <c r="D255" i="18"/>
  <c r="AN255" i="18"/>
  <c r="AI255" i="18"/>
  <c r="AO255" i="18"/>
  <c r="AJ255" i="18"/>
  <c r="AQ255" i="18"/>
  <c r="AL255" i="18"/>
  <c r="AU255" i="18"/>
  <c r="BD255" i="18"/>
  <c r="AV255" i="18"/>
  <c r="BE255" i="18"/>
  <c r="A256" i="18"/>
  <c r="B256" i="18"/>
  <c r="C256" i="18"/>
  <c r="D256" i="18"/>
  <c r="AN256" i="18"/>
  <c r="AI256" i="18"/>
  <c r="AO256" i="18"/>
  <c r="AJ256" i="18"/>
  <c r="AQ256" i="18"/>
  <c r="AL256" i="18"/>
  <c r="AU256" i="18"/>
  <c r="BD256" i="18"/>
  <c r="AV256" i="18"/>
  <c r="BE256" i="18"/>
  <c r="A257" i="18"/>
  <c r="B257" i="18"/>
  <c r="C257" i="18"/>
  <c r="D257" i="18"/>
  <c r="AN257" i="18"/>
  <c r="AI257" i="18"/>
  <c r="AO257" i="18"/>
  <c r="AJ257" i="18"/>
  <c r="AQ257" i="18"/>
  <c r="AL257" i="18"/>
  <c r="AU257" i="18"/>
  <c r="BD257" i="18"/>
  <c r="AV257" i="18"/>
  <c r="A258" i="18"/>
  <c r="B258" i="18"/>
  <c r="C258" i="18"/>
  <c r="D258" i="18"/>
  <c r="AN258" i="18"/>
  <c r="AI258" i="18"/>
  <c r="AO258" i="18"/>
  <c r="AJ258" i="18"/>
  <c r="AQ258" i="18"/>
  <c r="AL258" i="18"/>
  <c r="AU258" i="18"/>
  <c r="BD258" i="18"/>
  <c r="AV258" i="18"/>
  <c r="BE258" i="18"/>
  <c r="A259" i="18"/>
  <c r="B259" i="18"/>
  <c r="C259" i="18"/>
  <c r="D259" i="18"/>
  <c r="AN259" i="18"/>
  <c r="AI259" i="18"/>
  <c r="AO259" i="18"/>
  <c r="AJ259" i="18"/>
  <c r="AQ259" i="18"/>
  <c r="AL259" i="18"/>
  <c r="AU259" i="18"/>
  <c r="BD259" i="18"/>
  <c r="AV259" i="18"/>
  <c r="BE259" i="18"/>
  <c r="A260" i="18"/>
  <c r="B260" i="18"/>
  <c r="C260" i="18"/>
  <c r="D260" i="18"/>
  <c r="AN260" i="18"/>
  <c r="AI260" i="18"/>
  <c r="AO260" i="18"/>
  <c r="AJ260" i="18"/>
  <c r="AQ260" i="18"/>
  <c r="AL260" i="18"/>
  <c r="AU260" i="18"/>
  <c r="BD260" i="18"/>
  <c r="AV260" i="18"/>
  <c r="BE260" i="18"/>
  <c r="A261" i="18"/>
  <c r="B261" i="18"/>
  <c r="C261" i="18"/>
  <c r="D261" i="18"/>
  <c r="AN261" i="18"/>
  <c r="AI261" i="18"/>
  <c r="AO261" i="18"/>
  <c r="AJ261" i="18"/>
  <c r="AQ261" i="18"/>
  <c r="AL261" i="18"/>
  <c r="AU261" i="18"/>
  <c r="BD261" i="18"/>
  <c r="AV261" i="18"/>
  <c r="A262" i="18"/>
  <c r="B262" i="18"/>
  <c r="C262" i="18"/>
  <c r="D262" i="18"/>
  <c r="AO262" i="18"/>
  <c r="AJ262" i="18"/>
  <c r="AQ262" i="18"/>
  <c r="AL262" i="18"/>
  <c r="AU262" i="18"/>
  <c r="BD262" i="18"/>
  <c r="AV262" i="18"/>
  <c r="BE262" i="18"/>
  <c r="A263" i="18"/>
  <c r="B263" i="18"/>
  <c r="C263" i="18"/>
  <c r="D263" i="18"/>
  <c r="AN263" i="18"/>
  <c r="AI263" i="18"/>
  <c r="AO263" i="18"/>
  <c r="AJ263" i="18"/>
  <c r="AQ263" i="18"/>
  <c r="AL263" i="18"/>
  <c r="AU263" i="18"/>
  <c r="BD263" i="18"/>
  <c r="AV263" i="18"/>
  <c r="A264" i="18"/>
  <c r="B264" i="18"/>
  <c r="C264" i="18"/>
  <c r="D264" i="18"/>
  <c r="AN264" i="18"/>
  <c r="AI264" i="18"/>
  <c r="AO264" i="18"/>
  <c r="AJ264" i="18"/>
  <c r="AQ264" i="18"/>
  <c r="AL264" i="18"/>
  <c r="AU264" i="18"/>
  <c r="BD264" i="18"/>
  <c r="AV264" i="18"/>
  <c r="A265" i="18"/>
  <c r="B265" i="18"/>
  <c r="C265" i="18"/>
  <c r="D265" i="18"/>
  <c r="AO265" i="18"/>
  <c r="AJ265" i="18"/>
  <c r="AQ265" i="18"/>
  <c r="AL265" i="18"/>
  <c r="AU265" i="18"/>
  <c r="BD265" i="18"/>
  <c r="AV265" i="18"/>
  <c r="BE265" i="18"/>
  <c r="A266" i="18"/>
  <c r="B266" i="18"/>
  <c r="C266" i="18"/>
  <c r="D266" i="18"/>
  <c r="AN266" i="18"/>
  <c r="AI266" i="18"/>
  <c r="AO266" i="18"/>
  <c r="AJ266" i="18"/>
  <c r="AQ266" i="18"/>
  <c r="AL266" i="18"/>
  <c r="AU266" i="18"/>
  <c r="BD266" i="18"/>
  <c r="AV266" i="18"/>
  <c r="BE266" i="18"/>
  <c r="A267" i="18"/>
  <c r="B267" i="18"/>
  <c r="C267" i="18"/>
  <c r="D267" i="18"/>
  <c r="AN267" i="18"/>
  <c r="AI267" i="18"/>
  <c r="AO267" i="18"/>
  <c r="AJ267" i="18"/>
  <c r="AQ267" i="18"/>
  <c r="AL267" i="18"/>
  <c r="AU267" i="18"/>
  <c r="BD267" i="18"/>
  <c r="AV267" i="18"/>
  <c r="BE267" i="18"/>
  <c r="A268" i="18"/>
  <c r="B268" i="18"/>
  <c r="C268" i="18"/>
  <c r="D268" i="18"/>
  <c r="AN268" i="18"/>
  <c r="AI268" i="18"/>
  <c r="AO268" i="18"/>
  <c r="AJ268" i="18"/>
  <c r="AQ268" i="18"/>
  <c r="AL268" i="18"/>
  <c r="AU268" i="18"/>
  <c r="BD268" i="18"/>
  <c r="AV268" i="18"/>
  <c r="BE268" i="18"/>
  <c r="A269" i="18"/>
  <c r="B269" i="18"/>
  <c r="C269" i="18"/>
  <c r="D269" i="18"/>
  <c r="AN269" i="18"/>
  <c r="AI269" i="18"/>
  <c r="AO269" i="18"/>
  <c r="AJ269" i="18"/>
  <c r="AQ269" i="18"/>
  <c r="AL269" i="18"/>
  <c r="AU269" i="18"/>
  <c r="BD269" i="18"/>
  <c r="AV269" i="18"/>
  <c r="A270" i="18"/>
  <c r="B270" i="18"/>
  <c r="C270" i="18"/>
  <c r="D270" i="18"/>
  <c r="AN270" i="18"/>
  <c r="AI270" i="18"/>
  <c r="AO270" i="18"/>
  <c r="AJ270" i="18"/>
  <c r="AQ270" i="18"/>
  <c r="AL270" i="18"/>
  <c r="AU270" i="18"/>
  <c r="BD270" i="18"/>
  <c r="AV270" i="18"/>
  <c r="A271" i="18"/>
  <c r="B271" i="18"/>
  <c r="C271" i="18"/>
  <c r="D271" i="18"/>
  <c r="AN271" i="18"/>
  <c r="AI271" i="18"/>
  <c r="AO271" i="18"/>
  <c r="AJ271" i="18"/>
  <c r="AQ271" i="18"/>
  <c r="AL271" i="18"/>
  <c r="AU271" i="18"/>
  <c r="BD271" i="18"/>
  <c r="AV271" i="18"/>
  <c r="A272" i="18"/>
  <c r="B272" i="18"/>
  <c r="C272" i="18"/>
  <c r="D272" i="18"/>
  <c r="AN272" i="18"/>
  <c r="AI272" i="18"/>
  <c r="AO272" i="18"/>
  <c r="AJ272" i="18"/>
  <c r="AQ272" i="18"/>
  <c r="AL272" i="18"/>
  <c r="AU272" i="18"/>
  <c r="BD272" i="18"/>
  <c r="AV272" i="18"/>
  <c r="A273" i="18"/>
  <c r="B273" i="18"/>
  <c r="C273" i="18"/>
  <c r="D273" i="18"/>
  <c r="AN273" i="18"/>
  <c r="AI273" i="18"/>
  <c r="AO273" i="18"/>
  <c r="AJ273" i="18"/>
  <c r="AQ273" i="18"/>
  <c r="AL273" i="18"/>
  <c r="AU273" i="18"/>
  <c r="BD273" i="18"/>
  <c r="AV273" i="18"/>
  <c r="A1" i="23"/>
  <c r="B11" i="23"/>
  <c r="C11" i="23"/>
  <c r="D11" i="23"/>
  <c r="E11" i="23"/>
  <c r="B13" i="23"/>
  <c r="C13" i="23"/>
  <c r="D13" i="23"/>
  <c r="E13" i="23"/>
  <c r="B15" i="23"/>
  <c r="C15" i="23"/>
  <c r="D15" i="23"/>
  <c r="E15" i="23"/>
  <c r="B17" i="23"/>
  <c r="C17" i="23"/>
  <c r="D17" i="23"/>
  <c r="E17" i="23"/>
  <c r="B19" i="23"/>
  <c r="C19" i="23"/>
  <c r="D19" i="23"/>
  <c r="E19" i="23"/>
  <c r="B21" i="23"/>
  <c r="C21" i="23"/>
  <c r="D21" i="23"/>
  <c r="E21" i="23"/>
  <c r="B23" i="23"/>
  <c r="C23" i="23"/>
  <c r="D23" i="23"/>
  <c r="E23" i="23"/>
  <c r="AF199" i="18"/>
  <c r="BI199" i="18"/>
  <c r="AG199" i="18"/>
  <c r="AF195" i="18"/>
  <c r="BI195" i="18"/>
  <c r="F239" i="22"/>
  <c r="BI201" i="18"/>
  <c r="AG201" i="18"/>
  <c r="F201" i="22"/>
  <c r="AF191" i="18"/>
  <c r="BI191" i="18"/>
  <c r="AG191" i="18"/>
  <c r="F144" i="22"/>
  <c r="F212" i="22"/>
  <c r="BC141" i="18"/>
  <c r="BF144" i="18"/>
  <c r="BG144" i="18"/>
  <c r="AE144" i="18"/>
  <c r="AF144" i="18"/>
  <c r="AF183" i="18"/>
  <c r="F152" i="22"/>
  <c r="AF203" i="18"/>
  <c r="BI203" i="18"/>
  <c r="AG203" i="18"/>
  <c r="AG197" i="18"/>
  <c r="AF187" i="18"/>
  <c r="BI187" i="18"/>
  <c r="AG187" i="18"/>
  <c r="BF152" i="18"/>
  <c r="BG152" i="18"/>
  <c r="AE152" i="18"/>
  <c r="AF152" i="18"/>
  <c r="F148" i="22"/>
  <c r="AP237" i="18"/>
  <c r="AK237" i="18"/>
  <c r="M237" i="22"/>
  <c r="AQ237" i="18"/>
  <c r="AL237" i="18"/>
  <c r="N237" i="22"/>
  <c r="AP225" i="18"/>
  <c r="AK225" i="18"/>
  <c r="M225" i="22"/>
  <c r="AQ225" i="18"/>
  <c r="AL225" i="18"/>
  <c r="N225" i="22"/>
  <c r="AP221" i="18"/>
  <c r="AK221" i="18"/>
  <c r="M221" i="22"/>
  <c r="AQ221" i="18"/>
  <c r="AL221" i="18"/>
  <c r="N221" i="22"/>
  <c r="AQ154" i="18"/>
  <c r="AL154" i="18"/>
  <c r="N154" i="22"/>
  <c r="AR154" i="18"/>
  <c r="AM154" i="18"/>
  <c r="O154" i="22"/>
  <c r="AI154" i="18"/>
  <c r="K154" i="22"/>
  <c r="AP154" i="18"/>
  <c r="AK154" i="18"/>
  <c r="M154" i="22"/>
  <c r="AQ144" i="18"/>
  <c r="AL144" i="18"/>
  <c r="N144" i="22"/>
  <c r="AR144" i="18"/>
  <c r="AM144" i="18"/>
  <c r="O144" i="22"/>
  <c r="AI144" i="18"/>
  <c r="K144" i="22"/>
  <c r="AP144" i="18"/>
  <c r="AK144" i="18"/>
  <c r="M144" i="22"/>
  <c r="BE272" i="18"/>
  <c r="BE264" i="18"/>
  <c r="BE257" i="18"/>
  <c r="AO251" i="18"/>
  <c r="AJ251" i="18"/>
  <c r="BE248" i="18"/>
  <c r="BE246" i="18"/>
  <c r="BE245" i="18"/>
  <c r="AQ245" i="18"/>
  <c r="AL245" i="18"/>
  <c r="AO245" i="18"/>
  <c r="AJ245" i="18"/>
  <c r="AV244" i="18"/>
  <c r="AO244" i="18"/>
  <c r="AJ244" i="18"/>
  <c r="BC273" i="18"/>
  <c r="AR273" i="18"/>
  <c r="AM273" i="18"/>
  <c r="AP273" i="18"/>
  <c r="AK273" i="18"/>
  <c r="BC272" i="18"/>
  <c r="AR272" i="18"/>
  <c r="AM272" i="18"/>
  <c r="AP272" i="18"/>
  <c r="AK272" i="18"/>
  <c r="BC271" i="18"/>
  <c r="AR271" i="18"/>
  <c r="AM271" i="18"/>
  <c r="AP271" i="18"/>
  <c r="AK271" i="18"/>
  <c r="BC270" i="18"/>
  <c r="AR270" i="18"/>
  <c r="AM270" i="18"/>
  <c r="AP270" i="18"/>
  <c r="AK270" i="18"/>
  <c r="BC269" i="18"/>
  <c r="AR269" i="18"/>
  <c r="AM269" i="18"/>
  <c r="AP269" i="18"/>
  <c r="AK269" i="18"/>
  <c r="BC268" i="18"/>
  <c r="AR268" i="18"/>
  <c r="AM268" i="18"/>
  <c r="AP268" i="18"/>
  <c r="AK268" i="18"/>
  <c r="BC267" i="18"/>
  <c r="AR267" i="18"/>
  <c r="AM267" i="18"/>
  <c r="AP267" i="18"/>
  <c r="AK267" i="18"/>
  <c r="BC266" i="18"/>
  <c r="AR266" i="18"/>
  <c r="AM266" i="18"/>
  <c r="AP266" i="18"/>
  <c r="AK266" i="18"/>
  <c r="BC265" i="18"/>
  <c r="AR265" i="18"/>
  <c r="AM265" i="18"/>
  <c r="AP265" i="18"/>
  <c r="AK265" i="18"/>
  <c r="AN265" i="18"/>
  <c r="AI265" i="18"/>
  <c r="BC264" i="18"/>
  <c r="AR264" i="18"/>
  <c r="AM264" i="18"/>
  <c r="AP264" i="18"/>
  <c r="AK264" i="18"/>
  <c r="BC263" i="18"/>
  <c r="AR263" i="18"/>
  <c r="AM263" i="18"/>
  <c r="AP263" i="18"/>
  <c r="AK263" i="18"/>
  <c r="BC262" i="18"/>
  <c r="AR262" i="18"/>
  <c r="AM262" i="18"/>
  <c r="AP262" i="18"/>
  <c r="AK262" i="18"/>
  <c r="AN262" i="18"/>
  <c r="AI262" i="18"/>
  <c r="BC261" i="18"/>
  <c r="AR261" i="18"/>
  <c r="AM261" i="18"/>
  <c r="AP261" i="18"/>
  <c r="AK261" i="18"/>
  <c r="BC260" i="18"/>
  <c r="AR260" i="18"/>
  <c r="AM260" i="18"/>
  <c r="AP260" i="18"/>
  <c r="AK260" i="18"/>
  <c r="BC259" i="18"/>
  <c r="AR259" i="18"/>
  <c r="AM259" i="18"/>
  <c r="AP259" i="18"/>
  <c r="AK259" i="18"/>
  <c r="BC258" i="18"/>
  <c r="AR258" i="18"/>
  <c r="AM258" i="18"/>
  <c r="AP258" i="18"/>
  <c r="AK258" i="18"/>
  <c r="BC257" i="18"/>
  <c r="AR257" i="18"/>
  <c r="AM257" i="18"/>
  <c r="AP257" i="18"/>
  <c r="AK257" i="18"/>
  <c r="BC256" i="18"/>
  <c r="AR256" i="18"/>
  <c r="AM256" i="18"/>
  <c r="AP256" i="18"/>
  <c r="AK256" i="18"/>
  <c r="BC255" i="18"/>
  <c r="AR255" i="18"/>
  <c r="AM255" i="18"/>
  <c r="AP255" i="18"/>
  <c r="AK255" i="18"/>
  <c r="BC254" i="18"/>
  <c r="AR254" i="18"/>
  <c r="AM254" i="18"/>
  <c r="AP254" i="18"/>
  <c r="AK254" i="18"/>
  <c r="BC253" i="18"/>
  <c r="AR253" i="18"/>
  <c r="AM253" i="18"/>
  <c r="AP253" i="18"/>
  <c r="AK253" i="18"/>
  <c r="BC252" i="18"/>
  <c r="AR252" i="18"/>
  <c r="AM252" i="18"/>
  <c r="AP252" i="18"/>
  <c r="AK252" i="18"/>
  <c r="BC251" i="18"/>
  <c r="AR251" i="18"/>
  <c r="AM251" i="18"/>
  <c r="AP251" i="18"/>
  <c r="AK251" i="18"/>
  <c r="BC250" i="18"/>
  <c r="AR250" i="18"/>
  <c r="AM250" i="18"/>
  <c r="AP250" i="18"/>
  <c r="AK250" i="18"/>
  <c r="BC249" i="18"/>
  <c r="AR249" i="18"/>
  <c r="AM249" i="18"/>
  <c r="AP249" i="18"/>
  <c r="AK249" i="18"/>
  <c r="AN249" i="18"/>
  <c r="AI249" i="18"/>
  <c r="BC248" i="18"/>
  <c r="AR248" i="18"/>
  <c r="AM248" i="18"/>
  <c r="AP248" i="18"/>
  <c r="AK248" i="18"/>
  <c r="BC247" i="18"/>
  <c r="AR247" i="18"/>
  <c r="AM247" i="18"/>
  <c r="AP247" i="18"/>
  <c r="AK247" i="18"/>
  <c r="AN247" i="18"/>
  <c r="AI247" i="18"/>
  <c r="BC246" i="18"/>
  <c r="AR246" i="18"/>
  <c r="AM246" i="18"/>
  <c r="AP246" i="18"/>
  <c r="AK246" i="18"/>
  <c r="AN246" i="18"/>
  <c r="AI246" i="18"/>
  <c r="BC245" i="18"/>
  <c r="AR245" i="18"/>
  <c r="AM245" i="18"/>
  <c r="AP245" i="18"/>
  <c r="AK245" i="18"/>
  <c r="AR244" i="18"/>
  <c r="AM244" i="18"/>
  <c r="AP244" i="18"/>
  <c r="AK244" i="18"/>
  <c r="AN244" i="18"/>
  <c r="AI244" i="18"/>
  <c r="AD242" i="18"/>
  <c r="AD139" i="18"/>
  <c r="BC67" i="18"/>
  <c r="BC66" i="18"/>
  <c r="BC65" i="18"/>
  <c r="BC64" i="18"/>
  <c r="BC63" i="18"/>
  <c r="BC62" i="18"/>
  <c r="BC61" i="18"/>
  <c r="BC60" i="18"/>
  <c r="BC59" i="18"/>
  <c r="BC58" i="18"/>
  <c r="BC57" i="18"/>
  <c r="BC56" i="18"/>
  <c r="BC55" i="18"/>
  <c r="BC54" i="18"/>
  <c r="BC53" i="18"/>
  <c r="BC52" i="18"/>
  <c r="BC51" i="18"/>
  <c r="BC50" i="18"/>
  <c r="BC49" i="18"/>
  <c r="BC48" i="18"/>
  <c r="BC47" i="18"/>
  <c r="BC46" i="18"/>
  <c r="BC45" i="18"/>
  <c r="BC44" i="18"/>
  <c r="BC43" i="18"/>
  <c r="BC42" i="18"/>
  <c r="BC41" i="18"/>
  <c r="BC40" i="18"/>
  <c r="BC39" i="18"/>
  <c r="BC30" i="18"/>
  <c r="BC26" i="18"/>
  <c r="BC22" i="18"/>
  <c r="AP238" i="18"/>
  <c r="AK238" i="18"/>
  <c r="M238" i="22"/>
  <c r="AQ238" i="18"/>
  <c r="AL238" i="18"/>
  <c r="N238" i="22"/>
  <c r="AN237" i="18"/>
  <c r="AI237" i="18"/>
  <c r="K237" i="22"/>
  <c r="AP234" i="18"/>
  <c r="AK234" i="18"/>
  <c r="M234" i="22"/>
  <c r="AQ234" i="18"/>
  <c r="AL234" i="18"/>
  <c r="N234" i="22"/>
  <c r="AP230" i="18"/>
  <c r="AK230" i="18"/>
  <c r="M230" i="22"/>
  <c r="AQ230" i="18"/>
  <c r="AL230" i="18"/>
  <c r="N230" i="22"/>
  <c r="AP226" i="18"/>
  <c r="AK226" i="18"/>
  <c r="M226" i="22"/>
  <c r="AQ226" i="18"/>
  <c r="AL226" i="18"/>
  <c r="N226" i="22"/>
  <c r="AN225" i="18"/>
  <c r="AI225" i="18"/>
  <c r="K225" i="22"/>
  <c r="AP222" i="18"/>
  <c r="AK222" i="18"/>
  <c r="M222" i="22"/>
  <c r="AQ222" i="18"/>
  <c r="AL222" i="18"/>
  <c r="N222" i="22"/>
  <c r="AN221" i="18"/>
  <c r="AI221" i="18"/>
  <c r="K221" i="22"/>
  <c r="AP218" i="18"/>
  <c r="AK218" i="18"/>
  <c r="M218" i="22"/>
  <c r="AQ218" i="18"/>
  <c r="AL218" i="18"/>
  <c r="N218" i="22"/>
  <c r="AP214" i="18"/>
  <c r="AK214" i="18"/>
  <c r="M214" i="22"/>
  <c r="AQ214" i="18"/>
  <c r="AL214" i="18"/>
  <c r="N214" i="22"/>
  <c r="AP210" i="18"/>
  <c r="AK210" i="18"/>
  <c r="M210" i="22"/>
  <c r="AQ210" i="18"/>
  <c r="AL210" i="18"/>
  <c r="N210" i="22"/>
  <c r="F231" i="22"/>
  <c r="F223" i="22"/>
  <c r="F215" i="22"/>
  <c r="AP202" i="18"/>
  <c r="AK202" i="18"/>
  <c r="M202" i="22"/>
  <c r="AO202" i="18"/>
  <c r="AJ202" i="18"/>
  <c r="L202" i="22"/>
  <c r="AR202" i="18"/>
  <c r="AM202" i="18"/>
  <c r="O202" i="22"/>
  <c r="AP198" i="18"/>
  <c r="AK198" i="18"/>
  <c r="M198" i="22"/>
  <c r="AO198" i="18"/>
  <c r="AJ198" i="18"/>
  <c r="L198" i="22"/>
  <c r="AR198" i="18"/>
  <c r="AM198" i="18"/>
  <c r="O198" i="22"/>
  <c r="AP189" i="18"/>
  <c r="AK189" i="18"/>
  <c r="M189" i="22"/>
  <c r="AR189" i="18"/>
  <c r="AM189" i="18"/>
  <c r="O189" i="22"/>
  <c r="AN189" i="18"/>
  <c r="AI189" i="18"/>
  <c r="K189" i="22"/>
  <c r="AP185" i="18"/>
  <c r="AK185" i="18"/>
  <c r="M185" i="22"/>
  <c r="AR185" i="18"/>
  <c r="AM185" i="18"/>
  <c r="O185" i="22"/>
  <c r="AN185" i="18"/>
  <c r="AI185" i="18"/>
  <c r="K185" i="22"/>
  <c r="F185" i="22"/>
  <c r="AP178" i="18"/>
  <c r="AK178" i="18"/>
  <c r="M178" i="22"/>
  <c r="AO178" i="18"/>
  <c r="AJ178" i="18"/>
  <c r="L178" i="22"/>
  <c r="AR178" i="18"/>
  <c r="AM178" i="18"/>
  <c r="O178" i="22"/>
  <c r="BI205" i="18"/>
  <c r="AG205" i="18"/>
  <c r="BF204" i="18"/>
  <c r="BG204" i="18"/>
  <c r="AE204" i="18"/>
  <c r="F198" i="22"/>
  <c r="BI198" i="18"/>
  <c r="AG198" i="18"/>
  <c r="F194" i="22"/>
  <c r="BI194" i="18"/>
  <c r="AG194" i="18"/>
  <c r="F190" i="22"/>
  <c r="BI190" i="18"/>
  <c r="AG190" i="18"/>
  <c r="F186" i="22"/>
  <c r="AQ166" i="18"/>
  <c r="AL166" i="18"/>
  <c r="N166" i="22"/>
  <c r="AR166" i="18"/>
  <c r="AM166" i="18"/>
  <c r="O166" i="22"/>
  <c r="AN166" i="18"/>
  <c r="AI166" i="18"/>
  <c r="K166" i="22"/>
  <c r="AP166" i="18"/>
  <c r="AK166" i="18"/>
  <c r="M166" i="22"/>
  <c r="AO154" i="18"/>
  <c r="AJ154" i="18"/>
  <c r="L154" i="22"/>
  <c r="AQ146" i="18"/>
  <c r="AL146" i="18"/>
  <c r="N146" i="22"/>
  <c r="AR146" i="18"/>
  <c r="AM146" i="18"/>
  <c r="O146" i="22"/>
  <c r="AI146" i="18"/>
  <c r="K146" i="22"/>
  <c r="AP146" i="18"/>
  <c r="AK146" i="18"/>
  <c r="M146" i="22"/>
  <c r="AO144" i="18"/>
  <c r="AJ144" i="18"/>
  <c r="L144" i="22"/>
  <c r="BF167" i="18"/>
  <c r="BG167" i="18"/>
  <c r="AE167" i="18"/>
  <c r="BF163" i="18"/>
  <c r="BG163" i="18"/>
  <c r="AE163" i="18"/>
  <c r="BF159" i="18"/>
  <c r="BG159" i="18"/>
  <c r="AE159" i="18"/>
  <c r="BF151" i="18"/>
  <c r="BG151" i="18"/>
  <c r="AE151" i="18"/>
  <c r="BF147" i="18"/>
  <c r="BG147" i="18"/>
  <c r="AE147" i="18"/>
  <c r="BF143" i="18"/>
  <c r="BG143" i="18"/>
  <c r="AE143" i="18"/>
  <c r="BF148" i="18"/>
  <c r="BG148" i="18"/>
  <c r="AE148" i="18"/>
  <c r="BF141" i="18"/>
  <c r="BG141" i="18"/>
  <c r="AE141" i="18"/>
  <c r="AF141" i="18"/>
  <c r="AP126" i="18"/>
  <c r="AK126" i="18"/>
  <c r="M126" i="22"/>
  <c r="AQ126" i="18"/>
  <c r="AL126" i="18"/>
  <c r="N126" i="22"/>
  <c r="AR126" i="18"/>
  <c r="AM126" i="18"/>
  <c r="O126" i="22"/>
  <c r="AO126" i="18"/>
  <c r="AJ126" i="18"/>
  <c r="L126" i="22"/>
  <c r="AN126" i="18"/>
  <c r="AI126" i="18"/>
  <c r="K126" i="22"/>
  <c r="AP107" i="18"/>
  <c r="AK107" i="18"/>
  <c r="M107" i="22"/>
  <c r="AQ107" i="18"/>
  <c r="AL107" i="18"/>
  <c r="N107" i="22"/>
  <c r="AO107" i="18"/>
  <c r="AJ107" i="18"/>
  <c r="L107" i="22"/>
  <c r="BI112" i="18"/>
  <c r="AG112" i="18"/>
  <c r="F112" i="22"/>
  <c r="BF93" i="18"/>
  <c r="BG93" i="18"/>
  <c r="AE93" i="18"/>
  <c r="AP233" i="18"/>
  <c r="AK233" i="18"/>
  <c r="M233" i="22"/>
  <c r="AQ233" i="18"/>
  <c r="AL233" i="18"/>
  <c r="N233" i="22"/>
  <c r="AP229" i="18"/>
  <c r="AK229" i="18"/>
  <c r="M229" i="22"/>
  <c r="AQ229" i="18"/>
  <c r="AL229" i="18"/>
  <c r="N229" i="22"/>
  <c r="AP217" i="18"/>
  <c r="AK217" i="18"/>
  <c r="M217" i="22"/>
  <c r="AQ217" i="18"/>
  <c r="AL217" i="18"/>
  <c r="N217" i="22"/>
  <c r="AP213" i="18"/>
  <c r="AK213" i="18"/>
  <c r="M213" i="22"/>
  <c r="AQ213" i="18"/>
  <c r="AL213" i="18"/>
  <c r="N213" i="22"/>
  <c r="F238" i="22"/>
  <c r="F235" i="22"/>
  <c r="F233" i="22"/>
  <c r="F232" i="22"/>
  <c r="F224" i="22"/>
  <c r="F216" i="22"/>
  <c r="AP193" i="18"/>
  <c r="AK193" i="18"/>
  <c r="M193" i="22"/>
  <c r="AR193" i="18"/>
  <c r="AM193" i="18"/>
  <c r="O193" i="22"/>
  <c r="AN193" i="18"/>
  <c r="AI193" i="18"/>
  <c r="K193" i="22"/>
  <c r="AP181" i="18"/>
  <c r="AK181" i="18"/>
  <c r="M181" i="22"/>
  <c r="AR181" i="18"/>
  <c r="AM181" i="18"/>
  <c r="O181" i="22"/>
  <c r="AN181" i="18"/>
  <c r="AI181" i="18"/>
  <c r="K181" i="22"/>
  <c r="BF200" i="18"/>
  <c r="BG200" i="18"/>
  <c r="AE200" i="18"/>
  <c r="BI193" i="18"/>
  <c r="AG193" i="18"/>
  <c r="BI189" i="18"/>
  <c r="AG189" i="18"/>
  <c r="F182" i="22"/>
  <c r="F178" i="22"/>
  <c r="F176" i="22"/>
  <c r="AQ172" i="18"/>
  <c r="AL172" i="18"/>
  <c r="N172" i="22"/>
  <c r="AR172" i="18"/>
  <c r="AM172" i="18"/>
  <c r="O172" i="22"/>
  <c r="AN172" i="18"/>
  <c r="AI172" i="18"/>
  <c r="K172" i="22"/>
  <c r="AP172" i="18"/>
  <c r="AK172" i="18"/>
  <c r="M172" i="22"/>
  <c r="AQ164" i="18"/>
  <c r="AL164" i="18"/>
  <c r="N164" i="22"/>
  <c r="AR164" i="18"/>
  <c r="AM164" i="18"/>
  <c r="O164" i="22"/>
  <c r="AN164" i="18"/>
  <c r="AI164" i="18"/>
  <c r="K164" i="22"/>
  <c r="AP164" i="18"/>
  <c r="AK164" i="18"/>
  <c r="M164" i="22"/>
  <c r="AQ162" i="18"/>
  <c r="AL162" i="18"/>
  <c r="N162" i="22"/>
  <c r="AR162" i="18"/>
  <c r="AM162" i="18"/>
  <c r="O162" i="22"/>
  <c r="AN162" i="18"/>
  <c r="AI162" i="18"/>
  <c r="K162" i="22"/>
  <c r="AP162" i="18"/>
  <c r="AK162" i="18"/>
  <c r="M162" i="22"/>
  <c r="AQ160" i="18"/>
  <c r="AL160" i="18"/>
  <c r="N160" i="22"/>
  <c r="AR160" i="18"/>
  <c r="AM160" i="18"/>
  <c r="O160" i="22"/>
  <c r="AN160" i="18"/>
  <c r="AI160" i="18"/>
  <c r="K160" i="22"/>
  <c r="AP160" i="18"/>
  <c r="AK160" i="18"/>
  <c r="M160" i="22"/>
  <c r="AQ158" i="18"/>
  <c r="AL158" i="18"/>
  <c r="N158" i="22"/>
  <c r="AR158" i="18"/>
  <c r="AM158" i="18"/>
  <c r="O158" i="22"/>
  <c r="AN158" i="18"/>
  <c r="AI158" i="18"/>
  <c r="K158" i="22"/>
  <c r="AP158" i="18"/>
  <c r="AK158" i="18"/>
  <c r="M158" i="22"/>
  <c r="AQ156" i="18"/>
  <c r="AL156" i="18"/>
  <c r="N156" i="22"/>
  <c r="AR156" i="18"/>
  <c r="AM156" i="18"/>
  <c r="O156" i="22"/>
  <c r="AN156" i="18"/>
  <c r="AI156" i="18"/>
  <c r="K156" i="22"/>
  <c r="AP156" i="18"/>
  <c r="AK156" i="18"/>
  <c r="M156" i="22"/>
  <c r="AQ152" i="18"/>
  <c r="AL152" i="18"/>
  <c r="N152" i="22"/>
  <c r="AR152" i="18"/>
  <c r="AM152" i="18"/>
  <c r="O152" i="22"/>
  <c r="AI152" i="18"/>
  <c r="K152" i="22"/>
  <c r="AP152" i="18"/>
  <c r="AK152" i="18"/>
  <c r="M152" i="22"/>
  <c r="BI141" i="18"/>
  <c r="AG141" i="18"/>
  <c r="AP132" i="18"/>
  <c r="AK132" i="18"/>
  <c r="M132" i="22"/>
  <c r="AO132" i="18"/>
  <c r="AJ132" i="18"/>
  <c r="L132" i="22"/>
  <c r="AQ132" i="18"/>
  <c r="AL132" i="18"/>
  <c r="N132" i="22"/>
  <c r="AN132" i="18"/>
  <c r="AI132" i="18"/>
  <c r="K132" i="22"/>
  <c r="AP130" i="18"/>
  <c r="AK130" i="18"/>
  <c r="M130" i="22"/>
  <c r="AN130" i="18"/>
  <c r="AI130" i="18"/>
  <c r="K130" i="22"/>
  <c r="AR130" i="18"/>
  <c r="AM130" i="18"/>
  <c r="O130" i="22"/>
  <c r="AO130" i="18"/>
  <c r="AJ130" i="18"/>
  <c r="L130" i="22"/>
  <c r="AQ130" i="18"/>
  <c r="AL130" i="18"/>
  <c r="N130" i="22"/>
  <c r="AP127" i="18"/>
  <c r="AK127" i="18"/>
  <c r="M127" i="22"/>
  <c r="AQ127" i="18"/>
  <c r="AL127" i="18"/>
  <c r="N127" i="22"/>
  <c r="AO127" i="18"/>
  <c r="AJ127" i="18"/>
  <c r="L127" i="22"/>
  <c r="AP110" i="18"/>
  <c r="AK110" i="18"/>
  <c r="M110" i="22"/>
  <c r="AQ110" i="18"/>
  <c r="AL110" i="18"/>
  <c r="N110" i="22"/>
  <c r="AR110" i="18"/>
  <c r="AM110" i="18"/>
  <c r="O110" i="22"/>
  <c r="AO110" i="18"/>
  <c r="AJ110" i="18"/>
  <c r="L110" i="22"/>
  <c r="AP108" i="18"/>
  <c r="AK108" i="18"/>
  <c r="M108" i="22"/>
  <c r="AQ108" i="18"/>
  <c r="AL108" i="18"/>
  <c r="N108" i="22"/>
  <c r="AN108" i="18"/>
  <c r="AI108" i="18"/>
  <c r="K108" i="22"/>
  <c r="AO108" i="18"/>
  <c r="AJ108" i="18"/>
  <c r="L108" i="22"/>
  <c r="AP106" i="18"/>
  <c r="AK106" i="18"/>
  <c r="M106" i="22"/>
  <c r="AQ106" i="18"/>
  <c r="AL106" i="18"/>
  <c r="N106" i="22"/>
  <c r="AR106" i="18"/>
  <c r="AM106" i="18"/>
  <c r="O106" i="22"/>
  <c r="AN106" i="18"/>
  <c r="AN107" i="18"/>
  <c r="AN111" i="18"/>
  <c r="AI106" i="18"/>
  <c r="K106" i="22"/>
  <c r="AO106" i="18"/>
  <c r="AJ106" i="18"/>
  <c r="L106" i="22"/>
  <c r="F126" i="22"/>
  <c r="BI120" i="18"/>
  <c r="AG120" i="18"/>
  <c r="F120" i="22"/>
  <c r="BI113" i="18"/>
  <c r="AG113" i="18"/>
  <c r="F113" i="22"/>
  <c r="AN98" i="18"/>
  <c r="AI98" i="18"/>
  <c r="K98" i="22"/>
  <c r="AR98" i="18"/>
  <c r="AM98" i="18"/>
  <c r="O98" i="22"/>
  <c r="AP98" i="18"/>
  <c r="AK98" i="18"/>
  <c r="M98" i="22"/>
  <c r="AO98" i="18"/>
  <c r="AJ98" i="18"/>
  <c r="L98" i="22"/>
  <c r="AQ98" i="18"/>
  <c r="AL98" i="18"/>
  <c r="N98" i="22"/>
  <c r="AN94" i="18"/>
  <c r="AI94" i="18"/>
  <c r="K94" i="22"/>
  <c r="AR94" i="18"/>
  <c r="AM94" i="18"/>
  <c r="O94" i="22"/>
  <c r="AP94" i="18"/>
  <c r="AK94" i="18"/>
  <c r="M94" i="22"/>
  <c r="AQ94" i="18"/>
  <c r="AL94" i="18"/>
  <c r="N94" i="22"/>
  <c r="AO94" i="18"/>
  <c r="AJ94" i="18"/>
  <c r="L94" i="22"/>
  <c r="F52" i="22"/>
  <c r="BC4" i="18"/>
  <c r="BD4" i="18"/>
  <c r="BE4" i="18"/>
  <c r="AV4" i="18"/>
  <c r="AD2" i="18"/>
  <c r="A74" i="22"/>
  <c r="A109" i="22"/>
  <c r="A109" i="20"/>
  <c r="BE273" i="18"/>
  <c r="BE271" i="18"/>
  <c r="BE270" i="18"/>
  <c r="BE269" i="18"/>
  <c r="BE263" i="18"/>
  <c r="BE261" i="18"/>
  <c r="BE254" i="18"/>
  <c r="BE250" i="18"/>
  <c r="BE249" i="18"/>
  <c r="AQ249" i="18"/>
  <c r="AL249" i="18"/>
  <c r="AQ247" i="18"/>
  <c r="AL247" i="18"/>
  <c r="AQ246" i="18"/>
  <c r="AL246" i="18"/>
  <c r="AV172" i="18"/>
  <c r="AV171" i="18"/>
  <c r="AV170" i="18"/>
  <c r="AV169" i="18"/>
  <c r="AV168" i="18"/>
  <c r="AV167" i="18"/>
  <c r="AV166" i="18"/>
  <c r="AV165" i="18"/>
  <c r="AV164" i="18"/>
  <c r="AV163" i="18"/>
  <c r="AV162" i="18"/>
  <c r="AV161" i="18"/>
  <c r="AV160" i="18"/>
  <c r="AV159" i="18"/>
  <c r="AV158" i="18"/>
  <c r="AV157" i="18"/>
  <c r="AV156" i="18"/>
  <c r="AV155" i="18"/>
  <c r="AV154" i="18"/>
  <c r="AV153" i="18"/>
  <c r="AV152" i="18"/>
  <c r="AV151" i="18"/>
  <c r="AV150" i="18"/>
  <c r="AV149" i="18"/>
  <c r="AV148" i="18"/>
  <c r="AV147" i="18"/>
  <c r="AV146" i="18"/>
  <c r="AV145" i="18"/>
  <c r="AV144" i="18"/>
  <c r="AV143" i="18"/>
  <c r="AV142" i="18"/>
  <c r="BE33" i="18"/>
  <c r="BE29" i="18"/>
  <c r="BE25" i="18"/>
  <c r="BE21" i="18"/>
  <c r="AR237" i="18"/>
  <c r="AM237" i="18"/>
  <c r="O237" i="22"/>
  <c r="AP236" i="18"/>
  <c r="AK236" i="18"/>
  <c r="M236" i="22"/>
  <c r="AQ236" i="18"/>
  <c r="AL236" i="18"/>
  <c r="N236" i="22"/>
  <c r="AR233" i="18"/>
  <c r="AM233" i="18"/>
  <c r="O233" i="22"/>
  <c r="AP232" i="18"/>
  <c r="AK232" i="18"/>
  <c r="M232" i="22"/>
  <c r="AQ232" i="18"/>
  <c r="AL232" i="18"/>
  <c r="N232" i="22"/>
  <c r="AR229" i="18"/>
  <c r="AM229" i="18"/>
  <c r="O229" i="22"/>
  <c r="AP228" i="18"/>
  <c r="AK228" i="18"/>
  <c r="M228" i="22"/>
  <c r="AQ228" i="18"/>
  <c r="AL228" i="18"/>
  <c r="N228" i="22"/>
  <c r="AR225" i="18"/>
  <c r="AM225" i="18"/>
  <c r="O225" i="22"/>
  <c r="AP224" i="18"/>
  <c r="AK224" i="18"/>
  <c r="M224" i="22"/>
  <c r="AQ224" i="18"/>
  <c r="AL224" i="18"/>
  <c r="N224" i="22"/>
  <c r="AR221" i="18"/>
  <c r="AM221" i="18"/>
  <c r="O221" i="22"/>
  <c r="AP220" i="18"/>
  <c r="AK220" i="18"/>
  <c r="M220" i="22"/>
  <c r="AQ220" i="18"/>
  <c r="AL220" i="18"/>
  <c r="N220" i="22"/>
  <c r="AR217" i="18"/>
  <c r="AM217" i="18"/>
  <c r="O217" i="22"/>
  <c r="AP216" i="18"/>
  <c r="AK216" i="18"/>
  <c r="M216" i="22"/>
  <c r="AQ216" i="18"/>
  <c r="AL216" i="18"/>
  <c r="N216" i="22"/>
  <c r="AR213" i="18"/>
  <c r="AM213" i="18"/>
  <c r="O213" i="22"/>
  <c r="AP212" i="18"/>
  <c r="AK212" i="18"/>
  <c r="M212" i="22"/>
  <c r="AQ212" i="18"/>
  <c r="AL212" i="18"/>
  <c r="N212" i="22"/>
  <c r="F237" i="22"/>
  <c r="F227" i="22"/>
  <c r="F219" i="22"/>
  <c r="F211" i="22"/>
  <c r="AP205" i="18"/>
  <c r="AK205" i="18"/>
  <c r="M205" i="22"/>
  <c r="AR205" i="18"/>
  <c r="AM205" i="18"/>
  <c r="O205" i="22"/>
  <c r="AN205" i="18"/>
  <c r="AI205" i="18"/>
  <c r="K205" i="22"/>
  <c r="AP201" i="18"/>
  <c r="AK201" i="18"/>
  <c r="M201" i="22"/>
  <c r="AR201" i="18"/>
  <c r="AM201" i="18"/>
  <c r="O201" i="22"/>
  <c r="AN201" i="18"/>
  <c r="AI201" i="18"/>
  <c r="K201" i="22"/>
  <c r="AP197" i="18"/>
  <c r="AK197" i="18"/>
  <c r="M197" i="22"/>
  <c r="AR197" i="18"/>
  <c r="AM197" i="18"/>
  <c r="O197" i="22"/>
  <c r="AN197" i="18"/>
  <c r="AI197" i="18"/>
  <c r="K197" i="22"/>
  <c r="F197" i="22"/>
  <c r="AP190" i="18"/>
  <c r="AK190" i="18"/>
  <c r="M190" i="22"/>
  <c r="AO190" i="18"/>
  <c r="AJ190" i="18"/>
  <c r="L190" i="22"/>
  <c r="AR190" i="18"/>
  <c r="AM190" i="18"/>
  <c r="O190" i="22"/>
  <c r="AP186" i="18"/>
  <c r="AK186" i="18"/>
  <c r="M186" i="22"/>
  <c r="AO186" i="18"/>
  <c r="AJ186" i="18"/>
  <c r="L186" i="22"/>
  <c r="AR186" i="18"/>
  <c r="AM186" i="18"/>
  <c r="O186" i="22"/>
  <c r="AP177" i="18"/>
  <c r="AK177" i="18"/>
  <c r="M177" i="22"/>
  <c r="AR177" i="18"/>
  <c r="AM177" i="18"/>
  <c r="O177" i="22"/>
  <c r="AN177" i="18"/>
  <c r="AI177" i="18"/>
  <c r="K177" i="22"/>
  <c r="BF196" i="18"/>
  <c r="BG196" i="18"/>
  <c r="AE196" i="18"/>
  <c r="BF192" i="18"/>
  <c r="BG192" i="18"/>
  <c r="AE192" i="18"/>
  <c r="BF188" i="18"/>
  <c r="BG188" i="18"/>
  <c r="AE188" i="18"/>
  <c r="AQ170" i="18"/>
  <c r="AL170" i="18"/>
  <c r="N170" i="22"/>
  <c r="AR170" i="18"/>
  <c r="AM170" i="18"/>
  <c r="O170" i="22"/>
  <c r="AN170" i="18"/>
  <c r="AI170" i="18"/>
  <c r="K170" i="22"/>
  <c r="AP170" i="18"/>
  <c r="AK170" i="18"/>
  <c r="M170" i="22"/>
  <c r="AQ150" i="18"/>
  <c r="AL150" i="18"/>
  <c r="N150" i="22"/>
  <c r="AR150" i="18"/>
  <c r="AM150" i="18"/>
  <c r="O150" i="22"/>
  <c r="AI150" i="18"/>
  <c r="K150" i="22"/>
  <c r="AP150" i="18"/>
  <c r="AK150" i="18"/>
  <c r="M150" i="22"/>
  <c r="AQ142" i="18"/>
  <c r="AL142" i="18"/>
  <c r="N142" i="22"/>
  <c r="AR142" i="18"/>
  <c r="AM142" i="18"/>
  <c r="O142" i="22"/>
  <c r="AI142" i="18"/>
  <c r="K142" i="22"/>
  <c r="AP142" i="18"/>
  <c r="AK142" i="18"/>
  <c r="M142" i="22"/>
  <c r="F169" i="22"/>
  <c r="F165" i="22"/>
  <c r="F161" i="22"/>
  <c r="F157" i="22"/>
  <c r="F153" i="22"/>
  <c r="F149" i="22"/>
  <c r="F145" i="22"/>
  <c r="AR127" i="18"/>
  <c r="AM127" i="18"/>
  <c r="O127" i="22"/>
  <c r="AP123" i="18"/>
  <c r="AK123" i="18"/>
  <c r="M123" i="22"/>
  <c r="AQ123" i="18"/>
  <c r="AL123" i="18"/>
  <c r="N123" i="22"/>
  <c r="AO123" i="18"/>
  <c r="AJ123" i="18"/>
  <c r="L123" i="22"/>
  <c r="BI121" i="18"/>
  <c r="AG121" i="18"/>
  <c r="F121" i="22"/>
  <c r="F75" i="22"/>
  <c r="F74" i="22"/>
  <c r="AV141" i="18"/>
  <c r="A109" i="18"/>
  <c r="A74" i="18"/>
  <c r="BC33" i="18"/>
  <c r="BE30" i="18"/>
  <c r="BC29" i="18"/>
  <c r="BE26" i="18"/>
  <c r="BC25" i="18"/>
  <c r="BE22" i="18"/>
  <c r="BC21" i="18"/>
  <c r="A74" i="20"/>
  <c r="AP239" i="18"/>
  <c r="AK239" i="18"/>
  <c r="M239" i="22"/>
  <c r="AQ239" i="18"/>
  <c r="AL239" i="18"/>
  <c r="N239" i="22"/>
  <c r="AN238" i="18"/>
  <c r="AI238" i="18"/>
  <c r="K238" i="22"/>
  <c r="AO237" i="18"/>
  <c r="AJ237" i="18"/>
  <c r="L237" i="22"/>
  <c r="AR236" i="18"/>
  <c r="AM236" i="18"/>
  <c r="O236" i="22"/>
  <c r="AP235" i="18"/>
  <c r="AK235" i="18"/>
  <c r="M235" i="22"/>
  <c r="AQ235" i="18"/>
  <c r="AL235" i="18"/>
  <c r="N235" i="22"/>
  <c r="AO233" i="18"/>
  <c r="AJ233" i="18"/>
  <c r="L233" i="22"/>
  <c r="AR232" i="18"/>
  <c r="AM232" i="18"/>
  <c r="O232" i="22"/>
  <c r="AP231" i="18"/>
  <c r="AK231" i="18"/>
  <c r="M231" i="22"/>
  <c r="AQ231" i="18"/>
  <c r="AL231" i="18"/>
  <c r="N231" i="22"/>
  <c r="AO229" i="18"/>
  <c r="AJ229" i="18"/>
  <c r="L229" i="22"/>
  <c r="AR228" i="18"/>
  <c r="AM228" i="18"/>
  <c r="O228" i="22"/>
  <c r="AP227" i="18"/>
  <c r="AK227" i="18"/>
  <c r="M227" i="22"/>
  <c r="AQ227" i="18"/>
  <c r="AL227" i="18"/>
  <c r="N227" i="22"/>
  <c r="AO225" i="18"/>
  <c r="AJ225" i="18"/>
  <c r="L225" i="22"/>
  <c r="AR224" i="18"/>
  <c r="AM224" i="18"/>
  <c r="O224" i="22"/>
  <c r="AP223" i="18"/>
  <c r="AK223" i="18"/>
  <c r="M223" i="22"/>
  <c r="AQ223" i="18"/>
  <c r="AL223" i="18"/>
  <c r="N223" i="22"/>
  <c r="AO221" i="18"/>
  <c r="AJ221" i="18"/>
  <c r="L221" i="22"/>
  <c r="AR220" i="18"/>
  <c r="AM220" i="18"/>
  <c r="O220" i="22"/>
  <c r="AP219" i="18"/>
  <c r="AK219" i="18"/>
  <c r="M219" i="22"/>
  <c r="AQ219" i="18"/>
  <c r="AL219" i="18"/>
  <c r="N219" i="22"/>
  <c r="AO217" i="18"/>
  <c r="AJ217" i="18"/>
  <c r="L217" i="22"/>
  <c r="AR216" i="18"/>
  <c r="AM216" i="18"/>
  <c r="O216" i="22"/>
  <c r="AP215" i="18"/>
  <c r="AK215" i="18"/>
  <c r="M215" i="22"/>
  <c r="AQ215" i="18"/>
  <c r="AL215" i="18"/>
  <c r="N215" i="22"/>
  <c r="AO213" i="18"/>
  <c r="AJ213" i="18"/>
  <c r="L213" i="22"/>
  <c r="AR212" i="18"/>
  <c r="AM212" i="18"/>
  <c r="O212" i="22"/>
  <c r="AP211" i="18"/>
  <c r="AK211" i="18"/>
  <c r="M211" i="22"/>
  <c r="AQ211" i="18"/>
  <c r="AL211" i="18"/>
  <c r="N211" i="22"/>
  <c r="F236" i="22"/>
  <c r="F234" i="22"/>
  <c r="F228" i="22"/>
  <c r="F220" i="22"/>
  <c r="AP194" i="18"/>
  <c r="AK194" i="18"/>
  <c r="M194" i="22"/>
  <c r="AO194" i="18"/>
  <c r="AJ194" i="18"/>
  <c r="L194" i="22"/>
  <c r="AR194" i="18"/>
  <c r="AM194" i="18"/>
  <c r="O194" i="22"/>
  <c r="AP182" i="18"/>
  <c r="AK182" i="18"/>
  <c r="M182" i="22"/>
  <c r="AO182" i="18"/>
  <c r="AJ182" i="18"/>
  <c r="L182" i="22"/>
  <c r="AR182" i="18"/>
  <c r="AM182" i="18"/>
  <c r="O182" i="22"/>
  <c r="F202" i="22"/>
  <c r="BI202" i="18"/>
  <c r="AG202" i="18"/>
  <c r="AQ168" i="18"/>
  <c r="AL168" i="18"/>
  <c r="N168" i="22"/>
  <c r="AR168" i="18"/>
  <c r="AM168" i="18"/>
  <c r="O168" i="22"/>
  <c r="AN168" i="18"/>
  <c r="AI168" i="18"/>
  <c r="K168" i="22"/>
  <c r="AP168" i="18"/>
  <c r="AK168" i="18"/>
  <c r="M168" i="22"/>
  <c r="AQ148" i="18"/>
  <c r="AL148" i="18"/>
  <c r="N148" i="22"/>
  <c r="AR148" i="18"/>
  <c r="AM148" i="18"/>
  <c r="O148" i="22"/>
  <c r="AI148" i="18"/>
  <c r="K148" i="22"/>
  <c r="AP148" i="18"/>
  <c r="AK148" i="18"/>
  <c r="M148" i="22"/>
  <c r="F172" i="22"/>
  <c r="BF170" i="18"/>
  <c r="BG170" i="18"/>
  <c r="AE170" i="18"/>
  <c r="F168" i="22"/>
  <c r="BF166" i="18"/>
  <c r="BG166" i="18"/>
  <c r="AE166" i="18"/>
  <c r="F164" i="22"/>
  <c r="BF162" i="18"/>
  <c r="BG162" i="18"/>
  <c r="AE162" i="18"/>
  <c r="F160" i="22"/>
  <c r="BF158" i="18"/>
  <c r="BG158" i="18"/>
  <c r="AE158" i="18"/>
  <c r="F156" i="22"/>
  <c r="BF154" i="18"/>
  <c r="BG154" i="18"/>
  <c r="AE154" i="18"/>
  <c r="BF150" i="18"/>
  <c r="BG150" i="18"/>
  <c r="AE150" i="18"/>
  <c r="BF146" i="18"/>
  <c r="BG146" i="18"/>
  <c r="AE146" i="18"/>
  <c r="BF142" i="18"/>
  <c r="BG142" i="18"/>
  <c r="AE142" i="18"/>
  <c r="AR123" i="18"/>
  <c r="AM123" i="18"/>
  <c r="O123" i="22"/>
  <c r="AP111" i="18"/>
  <c r="AK111" i="18"/>
  <c r="M111" i="22"/>
  <c r="AQ111" i="18"/>
  <c r="AL111" i="18"/>
  <c r="N111" i="22"/>
  <c r="AO111" i="18"/>
  <c r="AJ111" i="18"/>
  <c r="L111" i="22"/>
  <c r="AI111" i="18"/>
  <c r="K111" i="22"/>
  <c r="AR108" i="18"/>
  <c r="AM108" i="18"/>
  <c r="O108" i="22"/>
  <c r="AI107" i="18"/>
  <c r="K107" i="22"/>
  <c r="BI129" i="18"/>
  <c r="AG129" i="18"/>
  <c r="F129" i="22"/>
  <c r="BF90" i="18"/>
  <c r="BG90" i="18"/>
  <c r="AE90" i="18"/>
  <c r="AF90" i="18"/>
  <c r="F88" i="22"/>
  <c r="F79" i="22"/>
  <c r="F78" i="22"/>
  <c r="F72" i="22"/>
  <c r="F45" i="22"/>
  <c r="AP31" i="18"/>
  <c r="AK31" i="18"/>
  <c r="M31" i="22"/>
  <c r="AO31" i="18"/>
  <c r="AJ31" i="18"/>
  <c r="L31" i="22"/>
  <c r="AR31" i="18"/>
  <c r="AM31" i="18"/>
  <c r="O31" i="22"/>
  <c r="AN31" i="18"/>
  <c r="AI31" i="18"/>
  <c r="K31" i="22"/>
  <c r="AQ31" i="18"/>
  <c r="AL31" i="18"/>
  <c r="N31" i="22"/>
  <c r="AO187" i="18"/>
  <c r="AJ187" i="18"/>
  <c r="L187" i="22"/>
  <c r="AO183" i="18"/>
  <c r="AJ183" i="18"/>
  <c r="L183" i="22"/>
  <c r="AO163" i="18"/>
  <c r="AJ163" i="18"/>
  <c r="L163" i="22"/>
  <c r="AO161" i="18"/>
  <c r="AJ161" i="18"/>
  <c r="L161" i="22"/>
  <c r="AO159" i="18"/>
  <c r="AJ159" i="18"/>
  <c r="L159" i="22"/>
  <c r="AO157" i="18"/>
  <c r="AJ157" i="18"/>
  <c r="L157" i="22"/>
  <c r="AO155" i="18"/>
  <c r="AJ155" i="18"/>
  <c r="L155" i="22"/>
  <c r="AO153" i="18"/>
  <c r="AJ153" i="18"/>
  <c r="L153" i="22"/>
  <c r="AP135" i="18"/>
  <c r="AK135" i="18"/>
  <c r="M135" i="22"/>
  <c r="AR135" i="18"/>
  <c r="AM135" i="18"/>
  <c r="O135" i="22"/>
  <c r="AP122" i="18"/>
  <c r="AK122" i="18"/>
  <c r="M122" i="22"/>
  <c r="AQ122" i="18"/>
  <c r="AL122" i="18"/>
  <c r="N122" i="22"/>
  <c r="AR122" i="18"/>
  <c r="AM122" i="18"/>
  <c r="O122" i="22"/>
  <c r="AP120" i="18"/>
  <c r="AK120" i="18"/>
  <c r="M120" i="22"/>
  <c r="AQ120" i="18"/>
  <c r="AL120" i="18"/>
  <c r="N120" i="22"/>
  <c r="AN120" i="18"/>
  <c r="AI120" i="18"/>
  <c r="K120" i="22"/>
  <c r="AO120" i="18"/>
  <c r="AJ120" i="18"/>
  <c r="L120" i="22"/>
  <c r="AR120" i="18"/>
  <c r="AM120" i="18"/>
  <c r="O120" i="22"/>
  <c r="AP118" i="18"/>
  <c r="AK118" i="18"/>
  <c r="M118" i="22"/>
  <c r="AQ118" i="18"/>
  <c r="AL118" i="18"/>
  <c r="N118" i="22"/>
  <c r="AR118" i="18"/>
  <c r="AM118" i="18"/>
  <c r="O118" i="22"/>
  <c r="AP116" i="18"/>
  <c r="AK116" i="18"/>
  <c r="M116" i="22"/>
  <c r="AQ116" i="18"/>
  <c r="AL116" i="18"/>
  <c r="N116" i="22"/>
  <c r="AN116" i="18"/>
  <c r="AI116" i="18"/>
  <c r="K116" i="22"/>
  <c r="AO116" i="18"/>
  <c r="AJ116" i="18"/>
  <c r="L116" i="22"/>
  <c r="AR116" i="18"/>
  <c r="AM116" i="18"/>
  <c r="O116" i="22"/>
  <c r="AP114" i="18"/>
  <c r="AK114" i="18"/>
  <c r="M114" i="22"/>
  <c r="AQ114" i="18"/>
  <c r="AL114" i="18"/>
  <c r="N114" i="22"/>
  <c r="AR114" i="18"/>
  <c r="AM114" i="18"/>
  <c r="O114" i="22"/>
  <c r="BI128" i="18"/>
  <c r="AG128" i="18"/>
  <c r="F128" i="22"/>
  <c r="BF126" i="18"/>
  <c r="BG126" i="18"/>
  <c r="AE126" i="18"/>
  <c r="AF126" i="18"/>
  <c r="BF130" i="18"/>
  <c r="BG130" i="18"/>
  <c r="AE130" i="18"/>
  <c r="AF130" i="18"/>
  <c r="BF134" i="18"/>
  <c r="BG134" i="18"/>
  <c r="AE134" i="18"/>
  <c r="AF134" i="18"/>
  <c r="BF110" i="18"/>
  <c r="BG110" i="18"/>
  <c r="AE110" i="18"/>
  <c r="AF110" i="18"/>
  <c r="BF114" i="18"/>
  <c r="BG114" i="18"/>
  <c r="AE114" i="18"/>
  <c r="AF114" i="18"/>
  <c r="BF118" i="18"/>
  <c r="BG118" i="18"/>
  <c r="AE118" i="18"/>
  <c r="AF118" i="18"/>
  <c r="BF122" i="18"/>
  <c r="BG122" i="18"/>
  <c r="AE122" i="18"/>
  <c r="AF122" i="18"/>
  <c r="BF135" i="18"/>
  <c r="BG135" i="18"/>
  <c r="AE135" i="18"/>
  <c r="AF135" i="18"/>
  <c r="BF107" i="18"/>
  <c r="BG107" i="18"/>
  <c r="AE107" i="18"/>
  <c r="AF107" i="18"/>
  <c r="BF111" i="18"/>
  <c r="BG111" i="18"/>
  <c r="AE111" i="18"/>
  <c r="AF111" i="18"/>
  <c r="BF115" i="18"/>
  <c r="BG115" i="18"/>
  <c r="AE115" i="18"/>
  <c r="AF115" i="18"/>
  <c r="BF119" i="18"/>
  <c r="BG119" i="18"/>
  <c r="AE119" i="18"/>
  <c r="AF119" i="18"/>
  <c r="BF123" i="18"/>
  <c r="BG123" i="18"/>
  <c r="AE123" i="18"/>
  <c r="AF123" i="18"/>
  <c r="BF131" i="18"/>
  <c r="BG131" i="18"/>
  <c r="AE131" i="18"/>
  <c r="AF131" i="18"/>
  <c r="BF132" i="18"/>
  <c r="BG132" i="18"/>
  <c r="AE132" i="18"/>
  <c r="AF132" i="18"/>
  <c r="BF133" i="18"/>
  <c r="BG133" i="18"/>
  <c r="AE133" i="18"/>
  <c r="AF133" i="18"/>
  <c r="BF106" i="18"/>
  <c r="BG106" i="18"/>
  <c r="AE106" i="18"/>
  <c r="AF106" i="18"/>
  <c r="F94" i="22"/>
  <c r="F83" i="22"/>
  <c r="F76" i="22"/>
  <c r="BF98" i="18"/>
  <c r="BG98" i="18"/>
  <c r="AE98" i="18"/>
  <c r="F56" i="22"/>
  <c r="F40" i="22"/>
  <c r="AN204" i="18"/>
  <c r="AI204" i="18"/>
  <c r="K204" i="22"/>
  <c r="AN200" i="18"/>
  <c r="AI200" i="18"/>
  <c r="K200" i="22"/>
  <c r="AN196" i="18"/>
  <c r="AI196" i="18"/>
  <c r="K196" i="22"/>
  <c r="AN192" i="18"/>
  <c r="AI192" i="18"/>
  <c r="K192" i="22"/>
  <c r="AN176" i="18"/>
  <c r="AI176" i="18"/>
  <c r="K176" i="22"/>
  <c r="AP134" i="18"/>
  <c r="AK134" i="18"/>
  <c r="M134" i="22"/>
  <c r="AN134" i="18"/>
  <c r="AI134" i="18"/>
  <c r="K134" i="22"/>
  <c r="AP131" i="18"/>
  <c r="AK131" i="18"/>
  <c r="M131" i="22"/>
  <c r="AR131" i="18"/>
  <c r="AM131" i="18"/>
  <c r="O131" i="22"/>
  <c r="AP128" i="18"/>
  <c r="AK128" i="18"/>
  <c r="M128" i="22"/>
  <c r="AQ128" i="18"/>
  <c r="AL128" i="18"/>
  <c r="N128" i="22"/>
  <c r="AN128" i="18"/>
  <c r="AI128" i="18"/>
  <c r="K128" i="22"/>
  <c r="AP124" i="18"/>
  <c r="AK124" i="18"/>
  <c r="M124" i="22"/>
  <c r="AQ124" i="18"/>
  <c r="AL124" i="18"/>
  <c r="N124" i="22"/>
  <c r="AN124" i="18"/>
  <c r="AI124" i="18"/>
  <c r="K124" i="22"/>
  <c r="AN122" i="18"/>
  <c r="AI122" i="18"/>
  <c r="K122" i="22"/>
  <c r="BI127" i="18"/>
  <c r="AG127" i="18"/>
  <c r="F127" i="22"/>
  <c r="BI125" i="18"/>
  <c r="AG125" i="18"/>
  <c r="F125" i="22"/>
  <c r="BI124" i="18"/>
  <c r="AG124" i="18"/>
  <c r="F124" i="22"/>
  <c r="BI117" i="18"/>
  <c r="AG117" i="18"/>
  <c r="F117" i="22"/>
  <c r="BF116" i="18"/>
  <c r="BG116" i="18"/>
  <c r="AE116" i="18"/>
  <c r="AF116" i="18"/>
  <c r="BI116" i="18"/>
  <c r="AG116" i="18"/>
  <c r="F116" i="22"/>
  <c r="BF109" i="18"/>
  <c r="BG109" i="18"/>
  <c r="AE109" i="18"/>
  <c r="AF109" i="18"/>
  <c r="BI109" i="18"/>
  <c r="AG109" i="18"/>
  <c r="F109" i="22"/>
  <c r="BF108" i="18"/>
  <c r="BG108" i="18"/>
  <c r="AE108" i="18"/>
  <c r="AF108" i="18"/>
  <c r="F108" i="22"/>
  <c r="F95" i="22"/>
  <c r="AP14" i="18"/>
  <c r="AK14" i="18"/>
  <c r="M14" i="22"/>
  <c r="AQ14" i="18"/>
  <c r="AL14" i="18"/>
  <c r="N14" i="22"/>
  <c r="AO14" i="18"/>
  <c r="AJ14" i="18"/>
  <c r="L14" i="22"/>
  <c r="AN14" i="18"/>
  <c r="AI14" i="18"/>
  <c r="K14" i="22"/>
  <c r="AR14" i="18"/>
  <c r="AM14" i="18"/>
  <c r="O14" i="22"/>
  <c r="F132" i="22"/>
  <c r="BI123" i="18"/>
  <c r="AG123" i="18"/>
  <c r="F123" i="22"/>
  <c r="BI119" i="18"/>
  <c r="AG119" i="18"/>
  <c r="F119" i="22"/>
  <c r="F115" i="22"/>
  <c r="F111" i="22"/>
  <c r="BI107" i="18"/>
  <c r="AG107" i="18"/>
  <c r="F107" i="22"/>
  <c r="BI106" i="18"/>
  <c r="AG106" i="18"/>
  <c r="F99" i="22"/>
  <c r="F91" i="22"/>
  <c r="F90" i="22"/>
  <c r="BF86" i="18"/>
  <c r="BG86" i="18"/>
  <c r="AE86" i="18"/>
  <c r="AF86" i="18"/>
  <c r="F82" i="22"/>
  <c r="AP17" i="18"/>
  <c r="AK17" i="18"/>
  <c r="M17" i="22"/>
  <c r="AQ17" i="18"/>
  <c r="AL17" i="18"/>
  <c r="N17" i="22"/>
  <c r="AR17" i="18"/>
  <c r="AM17" i="18"/>
  <c r="O17" i="22"/>
  <c r="AO17" i="18"/>
  <c r="AJ17" i="18"/>
  <c r="L17" i="22"/>
  <c r="AN17" i="18"/>
  <c r="AI17" i="18"/>
  <c r="K17" i="22"/>
  <c r="F21" i="22"/>
  <c r="F8" i="22"/>
  <c r="F6" i="22"/>
  <c r="AP119" i="18"/>
  <c r="AK119" i="18"/>
  <c r="M119" i="22"/>
  <c r="AQ119" i="18"/>
  <c r="AL119" i="18"/>
  <c r="N119" i="22"/>
  <c r="AO119" i="18"/>
  <c r="AJ119" i="18"/>
  <c r="L119" i="22"/>
  <c r="AP115" i="18"/>
  <c r="AK115" i="18"/>
  <c r="M115" i="22"/>
  <c r="AQ115" i="18"/>
  <c r="AL115" i="18"/>
  <c r="N115" i="22"/>
  <c r="AO115" i="18"/>
  <c r="AJ115" i="18"/>
  <c r="L115" i="22"/>
  <c r="AP112" i="18"/>
  <c r="AK112" i="18"/>
  <c r="M112" i="22"/>
  <c r="AQ112" i="18"/>
  <c r="AL112" i="18"/>
  <c r="N112" i="22"/>
  <c r="AN112" i="18"/>
  <c r="AI112" i="18"/>
  <c r="K112" i="22"/>
  <c r="BI135" i="18"/>
  <c r="AG135" i="18"/>
  <c r="F122" i="22"/>
  <c r="BI118" i="18"/>
  <c r="AG118" i="18"/>
  <c r="F118" i="22"/>
  <c r="BI114" i="18"/>
  <c r="AG114" i="18"/>
  <c r="F114" i="22"/>
  <c r="BI110" i="18"/>
  <c r="AG110" i="18"/>
  <c r="F110" i="22"/>
  <c r="AN95" i="18"/>
  <c r="AI95" i="18"/>
  <c r="K95" i="22"/>
  <c r="AR95" i="18"/>
  <c r="AM95" i="18"/>
  <c r="O95" i="22"/>
  <c r="AO95" i="18"/>
  <c r="AJ95" i="18"/>
  <c r="L95" i="22"/>
  <c r="AQ95" i="18"/>
  <c r="AL95" i="18"/>
  <c r="N95" i="22"/>
  <c r="AN91" i="18"/>
  <c r="AI91" i="18"/>
  <c r="K91" i="22"/>
  <c r="AR91" i="18"/>
  <c r="AM91" i="18"/>
  <c r="O91" i="22"/>
  <c r="AO91" i="18"/>
  <c r="AJ91" i="18"/>
  <c r="L91" i="22"/>
  <c r="AQ91" i="18"/>
  <c r="AL91" i="18"/>
  <c r="N91" i="22"/>
  <c r="BF85" i="18"/>
  <c r="BG85" i="18"/>
  <c r="AE85" i="18"/>
  <c r="AP125" i="18"/>
  <c r="AK125" i="18"/>
  <c r="M125" i="22"/>
  <c r="AQ125" i="18"/>
  <c r="AL125" i="18"/>
  <c r="N125" i="22"/>
  <c r="AP121" i="18"/>
  <c r="AK121" i="18"/>
  <c r="M121" i="22"/>
  <c r="AQ121" i="18"/>
  <c r="AL121" i="18"/>
  <c r="N121" i="22"/>
  <c r="AP117" i="18"/>
  <c r="AK117" i="18"/>
  <c r="M117" i="22"/>
  <c r="AQ117" i="18"/>
  <c r="AL117" i="18"/>
  <c r="N117" i="22"/>
  <c r="AP113" i="18"/>
  <c r="AK113" i="18"/>
  <c r="M113" i="22"/>
  <c r="AQ113" i="18"/>
  <c r="AL113" i="18"/>
  <c r="N113" i="22"/>
  <c r="AP109" i="18"/>
  <c r="AK109" i="18"/>
  <c r="M109" i="22"/>
  <c r="AQ109" i="18"/>
  <c r="AL109" i="18"/>
  <c r="N109" i="22"/>
  <c r="AN99" i="18"/>
  <c r="AI99" i="18"/>
  <c r="K99" i="22"/>
  <c r="AR99" i="18"/>
  <c r="AM99" i="18"/>
  <c r="O99" i="22"/>
  <c r="AO99" i="18"/>
  <c r="AJ99" i="18"/>
  <c r="L99" i="22"/>
  <c r="AQ99" i="18"/>
  <c r="AL99" i="18"/>
  <c r="N99" i="22"/>
  <c r="AN90" i="18"/>
  <c r="AI90" i="18"/>
  <c r="K90" i="22"/>
  <c r="AR90" i="18"/>
  <c r="AM90" i="18"/>
  <c r="O90" i="22"/>
  <c r="AP90" i="18"/>
  <c r="AK90" i="18"/>
  <c r="M90" i="22"/>
  <c r="F25" i="22"/>
  <c r="AQ100" i="18"/>
  <c r="AL100" i="18"/>
  <c r="N100" i="22"/>
  <c r="AN97" i="18"/>
  <c r="AI97" i="18"/>
  <c r="K97" i="22"/>
  <c r="AR97" i="18"/>
  <c r="AM97" i="18"/>
  <c r="O97" i="22"/>
  <c r="AQ96" i="18"/>
  <c r="AL96" i="18"/>
  <c r="N96" i="22"/>
  <c r="AN93" i="18"/>
  <c r="AI93" i="18"/>
  <c r="K93" i="22"/>
  <c r="AR93" i="18"/>
  <c r="AM93" i="18"/>
  <c r="O93" i="22"/>
  <c r="AQ92" i="18"/>
  <c r="AL92" i="18"/>
  <c r="N92" i="22"/>
  <c r="BF96" i="18"/>
  <c r="BG96" i="18"/>
  <c r="AE96" i="18"/>
  <c r="BF92" i="18"/>
  <c r="BG92" i="18"/>
  <c r="AE92" i="18"/>
  <c r="AP27" i="18"/>
  <c r="AK27" i="18"/>
  <c r="M27" i="22"/>
  <c r="AQ27" i="18"/>
  <c r="AL27" i="18"/>
  <c r="N27" i="22"/>
  <c r="AO27" i="18"/>
  <c r="AJ27" i="18"/>
  <c r="L27" i="22"/>
  <c r="AN27" i="18"/>
  <c r="AI27" i="18"/>
  <c r="K27" i="22"/>
  <c r="AP9" i="18"/>
  <c r="AK9" i="18"/>
  <c r="M9" i="22"/>
  <c r="AQ9" i="18"/>
  <c r="AL9" i="18"/>
  <c r="N9" i="22"/>
  <c r="AO9" i="18"/>
  <c r="AJ9" i="18"/>
  <c r="L9" i="22"/>
  <c r="AN9" i="18"/>
  <c r="AI9" i="18"/>
  <c r="K9" i="22"/>
  <c r="AR9" i="18"/>
  <c r="AM9" i="18"/>
  <c r="O9" i="22"/>
  <c r="F29" i="22"/>
  <c r="AN100" i="18"/>
  <c r="AI100" i="18"/>
  <c r="K100" i="22"/>
  <c r="AR100" i="18"/>
  <c r="AM100" i="18"/>
  <c r="O100" i="22"/>
  <c r="AN96" i="18"/>
  <c r="AI96" i="18"/>
  <c r="K96" i="22"/>
  <c r="AR96" i="18"/>
  <c r="AM96" i="18"/>
  <c r="O96" i="22"/>
  <c r="AN92" i="18"/>
  <c r="AI92" i="18"/>
  <c r="K92" i="22"/>
  <c r="AR92" i="18"/>
  <c r="AM92" i="18"/>
  <c r="O92" i="22"/>
  <c r="BF99" i="18"/>
  <c r="BG99" i="18"/>
  <c r="AE99" i="18"/>
  <c r="AF99" i="18"/>
  <c r="BF95" i="18"/>
  <c r="BG95" i="18"/>
  <c r="AE95" i="18"/>
  <c r="AF95" i="18"/>
  <c r="BF83" i="18"/>
  <c r="BG83" i="18"/>
  <c r="AE83" i="18"/>
  <c r="AF83" i="18"/>
  <c r="AO39" i="18"/>
  <c r="AJ39" i="18"/>
  <c r="L39" i="22"/>
  <c r="AR39" i="18"/>
  <c r="AM39" i="18"/>
  <c r="O39" i="22"/>
  <c r="BC38" i="18"/>
  <c r="BD38" i="18"/>
  <c r="BE38" i="18"/>
  <c r="BF59" i="18"/>
  <c r="BG59" i="18"/>
  <c r="AE59" i="18"/>
  <c r="AQ33" i="18"/>
  <c r="AL33" i="18"/>
  <c r="N33" i="22"/>
  <c r="AN33" i="18"/>
  <c r="AI33" i="18"/>
  <c r="K33" i="22"/>
  <c r="AR33" i="18"/>
  <c r="AM33" i="18"/>
  <c r="O33" i="22"/>
  <c r="AP33" i="18"/>
  <c r="AK33" i="18"/>
  <c r="M33" i="22"/>
  <c r="AO33" i="18"/>
  <c r="AJ33" i="18"/>
  <c r="L33" i="22"/>
  <c r="AP26" i="18"/>
  <c r="AK26" i="18"/>
  <c r="M26" i="22"/>
  <c r="AQ26" i="18"/>
  <c r="AL26" i="18"/>
  <c r="N26" i="22"/>
  <c r="AR26" i="18"/>
  <c r="AM26" i="18"/>
  <c r="O26" i="22"/>
  <c r="AO26" i="18"/>
  <c r="AJ26" i="18"/>
  <c r="L26" i="22"/>
  <c r="AP23" i="18"/>
  <c r="AK23" i="18"/>
  <c r="M23" i="22"/>
  <c r="AQ23" i="18"/>
  <c r="AL23" i="18"/>
  <c r="N23" i="22"/>
  <c r="AO23" i="18"/>
  <c r="AJ23" i="18"/>
  <c r="L23" i="22"/>
  <c r="AN23" i="18"/>
  <c r="AI23" i="18"/>
  <c r="K23" i="22"/>
  <c r="AR23" i="18"/>
  <c r="AM23" i="18"/>
  <c r="O23" i="22"/>
  <c r="AP19" i="18"/>
  <c r="AK19" i="18"/>
  <c r="M19" i="22"/>
  <c r="AQ19" i="18"/>
  <c r="AL19" i="18"/>
  <c r="N19" i="22"/>
  <c r="AR19" i="18"/>
  <c r="AM19" i="18"/>
  <c r="O19" i="22"/>
  <c r="AO19" i="18"/>
  <c r="AJ19" i="18"/>
  <c r="L19" i="22"/>
  <c r="AN19" i="18"/>
  <c r="AI19" i="18"/>
  <c r="K19" i="22"/>
  <c r="BF54" i="18"/>
  <c r="BG54" i="18"/>
  <c r="AE54" i="18"/>
  <c r="AF54" i="18"/>
  <c r="AQ32" i="18"/>
  <c r="AL32" i="18"/>
  <c r="N32" i="22"/>
  <c r="AN32" i="18"/>
  <c r="AI32" i="18"/>
  <c r="K32" i="22"/>
  <c r="AR32" i="18"/>
  <c r="AM32" i="18"/>
  <c r="O32" i="22"/>
  <c r="AP20" i="18"/>
  <c r="AK20" i="18"/>
  <c r="M20" i="22"/>
  <c r="AQ20" i="18"/>
  <c r="AL20" i="18"/>
  <c r="N20" i="22"/>
  <c r="AO20" i="18"/>
  <c r="AJ20" i="18"/>
  <c r="L20" i="22"/>
  <c r="AN20" i="18"/>
  <c r="AI20" i="18"/>
  <c r="K20" i="22"/>
  <c r="AP11" i="18"/>
  <c r="AK11" i="18"/>
  <c r="M11" i="22"/>
  <c r="AQ11" i="18"/>
  <c r="AL11" i="18"/>
  <c r="N11" i="22"/>
  <c r="AR11" i="18"/>
  <c r="AM11" i="18"/>
  <c r="O11" i="22"/>
  <c r="AO11" i="18"/>
  <c r="AJ11" i="18"/>
  <c r="L11" i="22"/>
  <c r="AQ6" i="18"/>
  <c r="AL6" i="18"/>
  <c r="N6" i="22"/>
  <c r="AO6" i="18"/>
  <c r="AJ6" i="18"/>
  <c r="L6" i="22"/>
  <c r="AR6" i="18"/>
  <c r="AM6" i="18"/>
  <c r="O6" i="22"/>
  <c r="AP6" i="18"/>
  <c r="AK6" i="18"/>
  <c r="M6" i="22"/>
  <c r="AR5" i="18"/>
  <c r="AM5" i="18"/>
  <c r="O5" i="22"/>
  <c r="AR4" i="18"/>
  <c r="AM4" i="18"/>
  <c r="O4" i="22"/>
  <c r="AR7" i="18"/>
  <c r="AM7" i="18"/>
  <c r="O7" i="22"/>
  <c r="F28" i="22"/>
  <c r="AR89" i="18"/>
  <c r="AM89" i="18"/>
  <c r="O89" i="22"/>
  <c r="AR88" i="18"/>
  <c r="AM88" i="18"/>
  <c r="O88" i="22"/>
  <c r="AR87" i="18"/>
  <c r="AM87" i="18"/>
  <c r="O87" i="22"/>
  <c r="AR86" i="18"/>
  <c r="AM86" i="18"/>
  <c r="O86" i="22"/>
  <c r="AR85" i="18"/>
  <c r="AM85" i="18"/>
  <c r="O85" i="22"/>
  <c r="AR84" i="18"/>
  <c r="AM84" i="18"/>
  <c r="O84" i="22"/>
  <c r="AR83" i="18"/>
  <c r="AM83" i="18"/>
  <c r="O83" i="22"/>
  <c r="AR82" i="18"/>
  <c r="AM82" i="18"/>
  <c r="O82" i="22"/>
  <c r="AR81" i="18"/>
  <c r="AM81" i="18"/>
  <c r="O81" i="22"/>
  <c r="AR80" i="18"/>
  <c r="AM80" i="18"/>
  <c r="O80" i="22"/>
  <c r="AR79" i="18"/>
  <c r="AM79" i="18"/>
  <c r="O79" i="22"/>
  <c r="AR78" i="18"/>
  <c r="AM78" i="18"/>
  <c r="O78" i="22"/>
  <c r="AR77" i="18"/>
  <c r="AM77" i="18"/>
  <c r="O77" i="22"/>
  <c r="AR76" i="18"/>
  <c r="AM76" i="18"/>
  <c r="O76" i="22"/>
  <c r="AR75" i="18"/>
  <c r="AM75" i="18"/>
  <c r="O75" i="22"/>
  <c r="AR74" i="18"/>
  <c r="AM74" i="18"/>
  <c r="O74" i="22"/>
  <c r="AR73" i="18"/>
  <c r="AM73" i="18"/>
  <c r="O73" i="22"/>
  <c r="AR72" i="18"/>
  <c r="AM72" i="18"/>
  <c r="O72" i="22"/>
  <c r="BF53" i="18"/>
  <c r="BG53" i="18"/>
  <c r="AE53" i="18"/>
  <c r="AF53" i="18"/>
  <c r="AP30" i="18"/>
  <c r="AK30" i="18"/>
  <c r="M30" i="22"/>
  <c r="AR30" i="18"/>
  <c r="AM30" i="18"/>
  <c r="O30" i="22"/>
  <c r="AN30" i="18"/>
  <c r="AI30" i="18"/>
  <c r="K30" i="22"/>
  <c r="AP13" i="18"/>
  <c r="AK13" i="18"/>
  <c r="M13" i="22"/>
  <c r="AQ13" i="18"/>
  <c r="AL13" i="18"/>
  <c r="N13" i="22"/>
  <c r="AR13" i="18"/>
  <c r="AM13" i="18"/>
  <c r="O13" i="22"/>
  <c r="AO13" i="18"/>
  <c r="AJ13" i="18"/>
  <c r="L13" i="22"/>
  <c r="AP8" i="18"/>
  <c r="AK8" i="18"/>
  <c r="M8" i="22"/>
  <c r="AQ8" i="18"/>
  <c r="AL8" i="18"/>
  <c r="N8" i="22"/>
  <c r="AR8" i="18"/>
  <c r="AM8" i="18"/>
  <c r="O8" i="22"/>
  <c r="AO8" i="18"/>
  <c r="AJ8" i="18"/>
  <c r="L8" i="22"/>
  <c r="F31" i="22"/>
  <c r="F24" i="22"/>
  <c r="F22" i="22"/>
  <c r="F15" i="22"/>
  <c r="AP28" i="18"/>
  <c r="AK28" i="18"/>
  <c r="M28" i="22"/>
  <c r="AQ28" i="18"/>
  <c r="AL28" i="18"/>
  <c r="N28" i="22"/>
  <c r="AP24" i="18"/>
  <c r="AK24" i="18"/>
  <c r="M24" i="22"/>
  <c r="AQ24" i="18"/>
  <c r="AL24" i="18"/>
  <c r="N24" i="22"/>
  <c r="AP21" i="18"/>
  <c r="AK21" i="18"/>
  <c r="M21" i="22"/>
  <c r="AQ21" i="18"/>
  <c r="AL21" i="18"/>
  <c r="N21" i="22"/>
  <c r="AP18" i="18"/>
  <c r="AK18" i="18"/>
  <c r="M18" i="22"/>
  <c r="AQ18" i="18"/>
  <c r="AL18" i="18"/>
  <c r="N18" i="22"/>
  <c r="AP15" i="18"/>
  <c r="AK15" i="18"/>
  <c r="M15" i="22"/>
  <c r="AQ15" i="18"/>
  <c r="AL15" i="18"/>
  <c r="N15" i="22"/>
  <c r="AP12" i="18"/>
  <c r="AK12" i="18"/>
  <c r="M12" i="22"/>
  <c r="AQ12" i="18"/>
  <c r="AL12" i="18"/>
  <c r="N12" i="22"/>
  <c r="F26" i="22"/>
  <c r="F17" i="22"/>
  <c r="F9" i="22"/>
  <c r="AP29" i="18"/>
  <c r="AK29" i="18"/>
  <c r="M29" i="22"/>
  <c r="AQ29" i="18"/>
  <c r="AL29" i="18"/>
  <c r="N29" i="22"/>
  <c r="AP25" i="18"/>
  <c r="AK25" i="18"/>
  <c r="M25" i="22"/>
  <c r="AQ25" i="18"/>
  <c r="AL25" i="18"/>
  <c r="N25" i="22"/>
  <c r="AP22" i="18"/>
  <c r="AK22" i="18"/>
  <c r="M22" i="22"/>
  <c r="AQ22" i="18"/>
  <c r="AL22" i="18"/>
  <c r="N22" i="22"/>
  <c r="AP16" i="18"/>
  <c r="AK16" i="18"/>
  <c r="M16" i="22"/>
  <c r="AQ16" i="18"/>
  <c r="AL16" i="18"/>
  <c r="N16" i="22"/>
  <c r="AP10" i="18"/>
  <c r="AK10" i="18"/>
  <c r="M10" i="22"/>
  <c r="AQ10" i="18"/>
  <c r="AL10" i="18"/>
  <c r="N10" i="22"/>
  <c r="F16" i="22"/>
  <c r="F14" i="22"/>
  <c r="F7" i="22"/>
  <c r="F5" i="22"/>
  <c r="AP7" i="18"/>
  <c r="AK7" i="18"/>
  <c r="M7" i="22"/>
  <c r="AI7" i="18"/>
  <c r="K7" i="22"/>
  <c r="AP5" i="18"/>
  <c r="AK5" i="18"/>
  <c r="M5" i="22"/>
  <c r="AQ5" i="18"/>
  <c r="AL5" i="18"/>
  <c r="N5" i="22"/>
  <c r="AF59" i="18"/>
  <c r="BI59" i="18"/>
  <c r="AG59" i="18"/>
  <c r="AF98" i="18"/>
  <c r="BI98" i="18"/>
  <c r="AF148" i="18"/>
  <c r="BI148" i="18"/>
  <c r="AG148" i="18"/>
  <c r="BF52" i="18"/>
  <c r="BG52" i="18"/>
  <c r="AE52" i="18"/>
  <c r="AF85" i="18"/>
  <c r="BI85" i="18"/>
  <c r="I118" i="22"/>
  <c r="BF64" i="18"/>
  <c r="BG64" i="18"/>
  <c r="AE64" i="18"/>
  <c r="I116" i="22"/>
  <c r="I128" i="22"/>
  <c r="AF180" i="18"/>
  <c r="I177" i="22"/>
  <c r="I178" i="22"/>
  <c r="BI143" i="18"/>
  <c r="AF143" i="18"/>
  <c r="I205" i="22"/>
  <c r="I203" i="22"/>
  <c r="I191" i="22"/>
  <c r="BF43" i="18"/>
  <c r="BG43" i="18"/>
  <c r="AE43" i="18"/>
  <c r="BI54" i="18"/>
  <c r="AG54" i="18"/>
  <c r="I107" i="22"/>
  <c r="I123" i="22"/>
  <c r="I109" i="22"/>
  <c r="I124" i="22"/>
  <c r="I181" i="22"/>
  <c r="I120" i="22"/>
  <c r="I141" i="22"/>
  <c r="I193" i="22"/>
  <c r="BF97" i="18"/>
  <c r="BG97" i="18"/>
  <c r="AE97" i="18"/>
  <c r="I112" i="22"/>
  <c r="BI147" i="18"/>
  <c r="AF147" i="18"/>
  <c r="AG147" i="18"/>
  <c r="BI163" i="18"/>
  <c r="AF163" i="18"/>
  <c r="I190" i="22"/>
  <c r="I198" i="22"/>
  <c r="I187" i="22"/>
  <c r="BI152" i="18"/>
  <c r="AG152" i="18"/>
  <c r="I199" i="22"/>
  <c r="A179" i="20"/>
  <c r="A179" i="18"/>
  <c r="A179" i="22"/>
  <c r="AV7" i="18"/>
  <c r="BF45" i="18"/>
  <c r="BG45" i="18"/>
  <c r="AE45" i="18"/>
  <c r="BF61" i="18"/>
  <c r="BG61" i="18"/>
  <c r="AE61" i="18"/>
  <c r="BF46" i="18"/>
  <c r="BG46" i="18"/>
  <c r="AE46" i="18"/>
  <c r="BF62" i="18"/>
  <c r="BG62" i="18"/>
  <c r="AE62" i="18"/>
  <c r="BF47" i="18"/>
  <c r="BG47" i="18"/>
  <c r="AE47" i="18"/>
  <c r="BF63" i="18"/>
  <c r="BG63" i="18"/>
  <c r="AE63" i="18"/>
  <c r="BF87" i="18"/>
  <c r="BG87" i="18"/>
  <c r="AE87" i="18"/>
  <c r="BF56" i="18"/>
  <c r="BG56" i="18"/>
  <c r="AE56" i="18"/>
  <c r="BF84" i="18"/>
  <c r="BG84" i="18"/>
  <c r="AE84" i="18"/>
  <c r="BF100" i="18"/>
  <c r="BG100" i="18"/>
  <c r="AE100" i="18"/>
  <c r="BF89" i="18"/>
  <c r="BG89" i="18"/>
  <c r="AE89" i="18"/>
  <c r="BF44" i="18"/>
  <c r="BG44" i="18"/>
  <c r="AE44" i="18"/>
  <c r="I114" i="22"/>
  <c r="BI122" i="18"/>
  <c r="AG122" i="18"/>
  <c r="BI90" i="18"/>
  <c r="AG90" i="18"/>
  <c r="BI130" i="18"/>
  <c r="AG130" i="18"/>
  <c r="BI133" i="18"/>
  <c r="AG133" i="18"/>
  <c r="BI108" i="18"/>
  <c r="AG108" i="18"/>
  <c r="I129" i="22"/>
  <c r="AF142" i="18"/>
  <c r="BI142" i="18"/>
  <c r="AF166" i="18"/>
  <c r="BI166" i="18"/>
  <c r="AG166" i="18"/>
  <c r="I182" i="22"/>
  <c r="AF200" i="18"/>
  <c r="BI200" i="18"/>
  <c r="BI151" i="18"/>
  <c r="AF151" i="18"/>
  <c r="BI167" i="18"/>
  <c r="AF167" i="18"/>
  <c r="I179" i="22"/>
  <c r="E36" i="1"/>
  <c r="BF38" i="18"/>
  <c r="BG38" i="18"/>
  <c r="AE38" i="18"/>
  <c r="BF65" i="18"/>
  <c r="BG65" i="18"/>
  <c r="AE65" i="18"/>
  <c r="BF67" i="18"/>
  <c r="BG67" i="18"/>
  <c r="AE67" i="18"/>
  <c r="BF66" i="18"/>
  <c r="BG66" i="18"/>
  <c r="AE66" i="18"/>
  <c r="AF92" i="18"/>
  <c r="BI92" i="18"/>
  <c r="AG92" i="18"/>
  <c r="BF55" i="18"/>
  <c r="BG55" i="18"/>
  <c r="AE55" i="18"/>
  <c r="I110" i="22"/>
  <c r="I135" i="22"/>
  <c r="I80" i="22"/>
  <c r="AF150" i="18"/>
  <c r="BI150" i="18"/>
  <c r="AF158" i="18"/>
  <c r="BI158" i="18"/>
  <c r="AG158" i="18"/>
  <c r="BI192" i="18"/>
  <c r="AF192" i="18"/>
  <c r="AG192" i="18"/>
  <c r="A110" i="20"/>
  <c r="A110" i="18"/>
  <c r="A110" i="22"/>
  <c r="I189" i="22"/>
  <c r="AF217" i="18"/>
  <c r="AF93" i="18"/>
  <c r="BI93" i="18"/>
  <c r="AG93" i="18"/>
  <c r="BI159" i="18"/>
  <c r="AF159" i="18"/>
  <c r="BI144" i="18"/>
  <c r="AG144" i="18"/>
  <c r="BF41" i="18"/>
  <c r="BG41" i="18"/>
  <c r="AE41" i="18"/>
  <c r="BF57" i="18"/>
  <c r="BG57" i="18"/>
  <c r="AE57" i="18"/>
  <c r="BF42" i="18"/>
  <c r="BG42" i="18"/>
  <c r="AE42" i="18"/>
  <c r="BF58" i="18"/>
  <c r="BG58" i="18"/>
  <c r="AE58" i="18"/>
  <c r="BF51" i="18"/>
  <c r="BG51" i="18"/>
  <c r="AE51" i="18"/>
  <c r="AF96" i="18"/>
  <c r="BI96" i="18"/>
  <c r="AG96" i="18"/>
  <c r="BI86" i="18"/>
  <c r="AG86" i="18"/>
  <c r="BF39" i="18"/>
  <c r="BG39" i="18"/>
  <c r="AE39" i="18"/>
  <c r="BI99" i="18"/>
  <c r="AG99" i="18"/>
  <c r="BI115" i="18"/>
  <c r="AG115" i="18"/>
  <c r="BI132" i="18"/>
  <c r="AG132" i="18"/>
  <c r="I127" i="22"/>
  <c r="AF154" i="18"/>
  <c r="BI154" i="18"/>
  <c r="AG154" i="18"/>
  <c r="AF170" i="18"/>
  <c r="BI170" i="18"/>
  <c r="AG170" i="18"/>
  <c r="I202" i="22"/>
  <c r="I121" i="22"/>
  <c r="BI196" i="18"/>
  <c r="AF196" i="18"/>
  <c r="BF49" i="18"/>
  <c r="BG49" i="18"/>
  <c r="AE49" i="18"/>
  <c r="BF50" i="18"/>
  <c r="BG50" i="18"/>
  <c r="AE50" i="18"/>
  <c r="BF91" i="18"/>
  <c r="BG91" i="18"/>
  <c r="AE91" i="18"/>
  <c r="BF40" i="18"/>
  <c r="BG40" i="18"/>
  <c r="AE40" i="18"/>
  <c r="BF88" i="18"/>
  <c r="BG88" i="18"/>
  <c r="AE88" i="18"/>
  <c r="BF94" i="18"/>
  <c r="BG94" i="18"/>
  <c r="AE94" i="18"/>
  <c r="BF48" i="18"/>
  <c r="BG48" i="18"/>
  <c r="AE48" i="18"/>
  <c r="BI134" i="18"/>
  <c r="AG134" i="18"/>
  <c r="BF60" i="18"/>
  <c r="BG60" i="18"/>
  <c r="AE60" i="18"/>
  <c r="I106" i="22"/>
  <c r="BI111" i="18"/>
  <c r="AG111" i="18"/>
  <c r="I119" i="22"/>
  <c r="BI131" i="18"/>
  <c r="AG131" i="18"/>
  <c r="BI95" i="18"/>
  <c r="AG95" i="18"/>
  <c r="I117" i="22"/>
  <c r="I125" i="22"/>
  <c r="BI83" i="18"/>
  <c r="AG83" i="18"/>
  <c r="AF146" i="18"/>
  <c r="BI146" i="18"/>
  <c r="AF162" i="18"/>
  <c r="BI162" i="18"/>
  <c r="AG162" i="18"/>
  <c r="BI188" i="18"/>
  <c r="AF188" i="18"/>
  <c r="A75" i="22"/>
  <c r="A75" i="20"/>
  <c r="A75" i="18"/>
  <c r="BI53" i="18"/>
  <c r="AG53" i="18"/>
  <c r="I113" i="22"/>
  <c r="BI126" i="18"/>
  <c r="AG126" i="18"/>
  <c r="I176" i="22"/>
  <c r="BF101" i="18"/>
  <c r="BG101" i="18"/>
  <c r="AE101" i="18"/>
  <c r="BF156" i="18"/>
  <c r="BG156" i="18"/>
  <c r="AE156" i="18"/>
  <c r="BF160" i="18"/>
  <c r="BG160" i="18"/>
  <c r="AE160" i="18"/>
  <c r="BF164" i="18"/>
  <c r="BG164" i="18"/>
  <c r="AE164" i="18"/>
  <c r="BF168" i="18"/>
  <c r="BG168" i="18"/>
  <c r="AE168" i="18"/>
  <c r="BF172" i="18"/>
  <c r="BG172" i="18"/>
  <c r="AE172" i="18"/>
  <c r="BF145" i="18"/>
  <c r="BG145" i="18"/>
  <c r="AE145" i="18"/>
  <c r="BF149" i="18"/>
  <c r="BG149" i="18"/>
  <c r="AE149" i="18"/>
  <c r="BF153" i="18"/>
  <c r="BG153" i="18"/>
  <c r="AE153" i="18"/>
  <c r="BF157" i="18"/>
  <c r="BG157" i="18"/>
  <c r="AE157" i="18"/>
  <c r="BF161" i="18"/>
  <c r="BG161" i="18"/>
  <c r="AE161" i="18"/>
  <c r="BF165" i="18"/>
  <c r="BG165" i="18"/>
  <c r="AE165" i="18"/>
  <c r="BF169" i="18"/>
  <c r="BG169" i="18"/>
  <c r="AE169" i="18"/>
  <c r="BF155" i="18"/>
  <c r="BG155" i="18"/>
  <c r="AE155" i="18"/>
  <c r="BF171" i="18"/>
  <c r="BG171" i="18"/>
  <c r="AE171" i="18"/>
  <c r="I186" i="22"/>
  <c r="I194" i="22"/>
  <c r="BI204" i="18"/>
  <c r="AF204" i="18"/>
  <c r="AG204" i="18"/>
  <c r="I197" i="22"/>
  <c r="I185" i="22"/>
  <c r="I201" i="22"/>
  <c r="AG195" i="18"/>
  <c r="AF149" i="18"/>
  <c r="BI149" i="18"/>
  <c r="AG149" i="18"/>
  <c r="AF164" i="18"/>
  <c r="BI164" i="18"/>
  <c r="AG164" i="18"/>
  <c r="I83" i="22"/>
  <c r="AH111" i="18"/>
  <c r="J111" i="22"/>
  <c r="I111" i="22"/>
  <c r="AF88" i="18"/>
  <c r="BI88" i="18"/>
  <c r="AG88" i="18"/>
  <c r="I154" i="22"/>
  <c r="AH115" i="18"/>
  <c r="J115" i="22"/>
  <c r="I115" i="22"/>
  <c r="AF42" i="18"/>
  <c r="BI42" i="18"/>
  <c r="AG42" i="18"/>
  <c r="I93" i="22"/>
  <c r="I92" i="22"/>
  <c r="I184" i="22"/>
  <c r="AH122" i="18"/>
  <c r="J122" i="22"/>
  <c r="I122" i="22"/>
  <c r="I152" i="22"/>
  <c r="I147" i="22"/>
  <c r="J107" i="22"/>
  <c r="I4" i="22"/>
  <c r="AF64" i="18"/>
  <c r="BI64" i="18"/>
  <c r="AG64" i="18"/>
  <c r="AF161" i="18"/>
  <c r="BI161" i="18"/>
  <c r="AG161" i="18"/>
  <c r="AF160" i="18"/>
  <c r="BI160" i="18"/>
  <c r="AG160" i="18"/>
  <c r="AG188" i="18"/>
  <c r="I78" i="22"/>
  <c r="I131" i="22"/>
  <c r="AH131" i="18"/>
  <c r="J131" i="22"/>
  <c r="AF48" i="18"/>
  <c r="BI48" i="18"/>
  <c r="AG48" i="18"/>
  <c r="AG196" i="18"/>
  <c r="I81" i="22"/>
  <c r="I158" i="22"/>
  <c r="BI38" i="18"/>
  <c r="AF38" i="18"/>
  <c r="AG151" i="18"/>
  <c r="I166" i="22"/>
  <c r="AF87" i="18"/>
  <c r="BI87" i="18"/>
  <c r="AG87" i="18"/>
  <c r="I54" i="22"/>
  <c r="I204" i="22"/>
  <c r="AF165" i="18"/>
  <c r="BI165" i="18"/>
  <c r="I95" i="22"/>
  <c r="AH134" i="18"/>
  <c r="J134" i="22"/>
  <c r="I134" i="22"/>
  <c r="AF50" i="18"/>
  <c r="BI50" i="18"/>
  <c r="AG50" i="18"/>
  <c r="AH127" i="18"/>
  <c r="J127" i="22"/>
  <c r="I96" i="22"/>
  <c r="AG200" i="18"/>
  <c r="AH192" i="18"/>
  <c r="J192" i="22"/>
  <c r="I192" i="22"/>
  <c r="AF65" i="18"/>
  <c r="BI65" i="18"/>
  <c r="AG65" i="18"/>
  <c r="AF44" i="18"/>
  <c r="BI44" i="18"/>
  <c r="AG44" i="18"/>
  <c r="AF56" i="18"/>
  <c r="BI56" i="18"/>
  <c r="AF62" i="18"/>
  <c r="BI62" i="18"/>
  <c r="AG62" i="18"/>
  <c r="J109" i="22"/>
  <c r="AH128" i="18"/>
  <c r="J128" i="22"/>
  <c r="BI171" i="18"/>
  <c r="AF171" i="18"/>
  <c r="AF145" i="18"/>
  <c r="BI145" i="18"/>
  <c r="AH113" i="18"/>
  <c r="J113" i="22"/>
  <c r="I162" i="22"/>
  <c r="AH125" i="18"/>
  <c r="J125" i="22"/>
  <c r="AF40" i="18"/>
  <c r="BI40" i="18"/>
  <c r="AF49" i="18"/>
  <c r="BI49" i="18"/>
  <c r="AG49" i="18"/>
  <c r="I99" i="22"/>
  <c r="AF57" i="18"/>
  <c r="BI57" i="18"/>
  <c r="AG57" i="18"/>
  <c r="I218" i="22"/>
  <c r="A111" i="22"/>
  <c r="A111" i="18"/>
  <c r="A111" i="20"/>
  <c r="I220" i="22"/>
  <c r="I133" i="22"/>
  <c r="AH133" i="18"/>
  <c r="J133" i="22"/>
  <c r="AF89" i="18"/>
  <c r="BI89" i="18"/>
  <c r="AF46" i="18"/>
  <c r="BI46" i="18"/>
  <c r="AG46" i="18"/>
  <c r="AG143" i="18"/>
  <c r="I76" i="22"/>
  <c r="AF52" i="18"/>
  <c r="BI52" i="18"/>
  <c r="AG52" i="18"/>
  <c r="I148" i="22"/>
  <c r="I229" i="22"/>
  <c r="I59" i="22"/>
  <c r="I226" i="22"/>
  <c r="BI155" i="18"/>
  <c r="BI137" i="18"/>
  <c r="AF155" i="18"/>
  <c r="AF157" i="18"/>
  <c r="BI157" i="18"/>
  <c r="AG157" i="18"/>
  <c r="AF172" i="18"/>
  <c r="BI172" i="18"/>
  <c r="AG172" i="18"/>
  <c r="AF156" i="18"/>
  <c r="BI156" i="18"/>
  <c r="AG156" i="18"/>
  <c r="I53" i="22"/>
  <c r="A76" i="22"/>
  <c r="A76" i="20"/>
  <c r="A76" i="18"/>
  <c r="J106" i="22"/>
  <c r="AF94" i="18"/>
  <c r="BI94" i="18"/>
  <c r="AG94" i="18"/>
  <c r="AF91" i="18"/>
  <c r="BI91" i="18"/>
  <c r="AG91" i="18"/>
  <c r="I5" i="22"/>
  <c r="I170" i="22"/>
  <c r="I79" i="22"/>
  <c r="AF39" i="18"/>
  <c r="BI39" i="18"/>
  <c r="AG39" i="18"/>
  <c r="AF51" i="18"/>
  <c r="BI51" i="18"/>
  <c r="AG51" i="18"/>
  <c r="AF41" i="18"/>
  <c r="BI41" i="18"/>
  <c r="AG41" i="18"/>
  <c r="I144" i="22"/>
  <c r="I217" i="22"/>
  <c r="I219" i="22"/>
  <c r="J110" i="22"/>
  <c r="AF66" i="18"/>
  <c r="BI66" i="18"/>
  <c r="AG66" i="18"/>
  <c r="G36" i="1"/>
  <c r="I224" i="22"/>
  <c r="AH129" i="18"/>
  <c r="J129" i="22"/>
  <c r="AH130" i="18"/>
  <c r="J130" i="22"/>
  <c r="I130" i="22"/>
  <c r="AH114" i="18"/>
  <c r="J114" i="22"/>
  <c r="AF100" i="18"/>
  <c r="BI100" i="18"/>
  <c r="AF63" i="18"/>
  <c r="BI63" i="18"/>
  <c r="AG63" i="18"/>
  <c r="AF61" i="18"/>
  <c r="BI61" i="18"/>
  <c r="AV8" i="18"/>
  <c r="A180" i="20"/>
  <c r="A180" i="22"/>
  <c r="A180" i="18"/>
  <c r="AG163" i="18"/>
  <c r="AH112" i="18"/>
  <c r="J112" i="22"/>
  <c r="AH120" i="18"/>
  <c r="J120" i="22"/>
  <c r="AH124" i="18"/>
  <c r="J124" i="22"/>
  <c r="AH123" i="18"/>
  <c r="J123" i="22"/>
  <c r="AF43" i="18"/>
  <c r="BI43" i="18"/>
  <c r="AG43" i="18"/>
  <c r="AH118" i="18"/>
  <c r="J118" i="22"/>
  <c r="AH195" i="18"/>
  <c r="J195" i="22"/>
  <c r="I195" i="22"/>
  <c r="I183" i="22"/>
  <c r="AF169" i="18"/>
  <c r="BI169" i="18"/>
  <c r="AG169" i="18"/>
  <c r="AF153" i="18"/>
  <c r="BI153" i="18"/>
  <c r="AG153" i="18"/>
  <c r="AF168" i="18"/>
  <c r="BI168" i="18"/>
  <c r="AG168" i="18"/>
  <c r="AF101" i="18"/>
  <c r="BI101" i="18"/>
  <c r="AG101" i="18"/>
  <c r="AH126" i="18"/>
  <c r="J126" i="22"/>
  <c r="I126" i="22"/>
  <c r="AG146" i="18"/>
  <c r="AH117" i="18"/>
  <c r="J117" i="22"/>
  <c r="AH119" i="18"/>
  <c r="J119" i="22"/>
  <c r="AF60" i="18"/>
  <c r="BI60" i="18"/>
  <c r="AG60" i="18"/>
  <c r="AH121" i="18"/>
  <c r="J121" i="22"/>
  <c r="AH132" i="18"/>
  <c r="J132" i="22"/>
  <c r="I132" i="22"/>
  <c r="I86" i="22"/>
  <c r="AF58" i="18"/>
  <c r="BI58" i="18"/>
  <c r="AG159" i="18"/>
  <c r="AG150" i="18"/>
  <c r="AH135" i="18"/>
  <c r="J135" i="22"/>
  <c r="AF55" i="18"/>
  <c r="BI55" i="18"/>
  <c r="AG55" i="18"/>
  <c r="AF67" i="18"/>
  <c r="BI67" i="18"/>
  <c r="I223" i="22"/>
  <c r="AG167" i="18"/>
  <c r="AG142" i="18"/>
  <c r="J108" i="22"/>
  <c r="I108" i="22"/>
  <c r="I90" i="22"/>
  <c r="AF84" i="18"/>
  <c r="BI84" i="18"/>
  <c r="AG84" i="18"/>
  <c r="AF47" i="18"/>
  <c r="BI47" i="18"/>
  <c r="AG47" i="18"/>
  <c r="AF45" i="18"/>
  <c r="BI45" i="18"/>
  <c r="AG45" i="18"/>
  <c r="AF97" i="18"/>
  <c r="BI97" i="18"/>
  <c r="AG97" i="18"/>
  <c r="AH116" i="18"/>
  <c r="J116" i="22"/>
  <c r="AG85" i="18"/>
  <c r="AG98" i="18"/>
  <c r="I150" i="22"/>
  <c r="I73" i="22"/>
  <c r="I101" i="22"/>
  <c r="I43" i="22"/>
  <c r="I212" i="22"/>
  <c r="I51" i="22"/>
  <c r="I172" i="22"/>
  <c r="I7" i="22"/>
  <c r="I228" i="22"/>
  <c r="I196" i="22"/>
  <c r="AH196" i="18"/>
  <c r="J196" i="22"/>
  <c r="I149" i="22"/>
  <c r="I98" i="22"/>
  <c r="I200" i="22"/>
  <c r="AH200" i="18"/>
  <c r="J200" i="22"/>
  <c r="I55" i="22"/>
  <c r="I63" i="22"/>
  <c r="I239" i="22"/>
  <c r="I66" i="22"/>
  <c r="I46" i="22"/>
  <c r="AG38" i="18"/>
  <c r="AG40" i="18"/>
  <c r="AG56" i="18"/>
  <c r="AG58" i="18"/>
  <c r="AG61" i="18"/>
  <c r="AG67" i="18"/>
  <c r="AH46" i="18"/>
  <c r="J46" i="22"/>
  <c r="I57" i="22"/>
  <c r="I211" i="22"/>
  <c r="I50" i="22"/>
  <c r="I64" i="22"/>
  <c r="I97" i="22"/>
  <c r="I84" i="22"/>
  <c r="I222" i="22"/>
  <c r="I60" i="22"/>
  <c r="I146" i="22"/>
  <c r="I169" i="22"/>
  <c r="I41" i="22"/>
  <c r="AH41" i="18"/>
  <c r="J41" i="22"/>
  <c r="I157" i="22"/>
  <c r="A112" i="22"/>
  <c r="A112" i="18"/>
  <c r="A112" i="20"/>
  <c r="AG171" i="18"/>
  <c r="I87" i="22"/>
  <c r="AH57" i="18"/>
  <c r="J57" i="22"/>
  <c r="I161" i="22"/>
  <c r="J184" i="22"/>
  <c r="I42" i="22"/>
  <c r="AH42" i="18"/>
  <c r="J42" i="22"/>
  <c r="I164" i="22"/>
  <c r="I6" i="22"/>
  <c r="I85" i="22"/>
  <c r="I47" i="22"/>
  <c r="I74" i="22"/>
  <c r="I142" i="22"/>
  <c r="I215" i="22"/>
  <c r="I153" i="22"/>
  <c r="I94" i="22"/>
  <c r="I52" i="22"/>
  <c r="AH52" i="18"/>
  <c r="J52" i="22"/>
  <c r="I143" i="22"/>
  <c r="I151" i="22"/>
  <c r="I160" i="22"/>
  <c r="I234" i="22"/>
  <c r="I88" i="22"/>
  <c r="I236" i="22"/>
  <c r="I159" i="22"/>
  <c r="AV9" i="18"/>
  <c r="I231" i="22"/>
  <c r="I49" i="22"/>
  <c r="I214" i="22"/>
  <c r="I62" i="22"/>
  <c r="I44" i="22"/>
  <c r="I65" i="22"/>
  <c r="I230" i="22"/>
  <c r="AH204" i="18"/>
  <c r="J204" i="22"/>
  <c r="I48" i="22"/>
  <c r="I77" i="22"/>
  <c r="I45" i="22"/>
  <c r="I227" i="22"/>
  <c r="I167" i="22"/>
  <c r="I75" i="22"/>
  <c r="I216" i="22"/>
  <c r="I168" i="22"/>
  <c r="J183" i="22"/>
  <c r="I163" i="22"/>
  <c r="AH39" i="18"/>
  <c r="J39" i="22"/>
  <c r="I39" i="22"/>
  <c r="I91" i="22"/>
  <c r="I156" i="22"/>
  <c r="AG155" i="18"/>
  <c r="I72" i="22"/>
  <c r="I180" i="22"/>
  <c r="J180" i="22"/>
  <c r="J178" i="22"/>
  <c r="AH191" i="18"/>
  <c r="J191" i="22"/>
  <c r="J181" i="22"/>
  <c r="AH187" i="18"/>
  <c r="J187" i="22"/>
  <c r="J185" i="22"/>
  <c r="J177" i="22"/>
  <c r="AH205" i="18"/>
  <c r="J205" i="22"/>
  <c r="AH198" i="18"/>
  <c r="J198" i="22"/>
  <c r="J182" i="22"/>
  <c r="AH194" i="18"/>
  <c r="J194" i="22"/>
  <c r="AH203" i="18"/>
  <c r="J203" i="22"/>
  <c r="AH193" i="18"/>
  <c r="J193" i="22"/>
  <c r="J179" i="22"/>
  <c r="AH202" i="18"/>
  <c r="J202" i="22"/>
  <c r="J176" i="22"/>
  <c r="AH201" i="18"/>
  <c r="J201" i="22"/>
  <c r="AH190" i="18"/>
  <c r="J190" i="22"/>
  <c r="AH199" i="18"/>
  <c r="J199" i="22"/>
  <c r="AH189" i="18"/>
  <c r="J189" i="22"/>
  <c r="J186" i="22"/>
  <c r="AH197" i="18"/>
  <c r="J197" i="22"/>
  <c r="AG100" i="18"/>
  <c r="J228" i="22"/>
  <c r="A77" i="22"/>
  <c r="A77" i="18"/>
  <c r="A77" i="20"/>
  <c r="AG89" i="18"/>
  <c r="AH45" i="18"/>
  <c r="J45" i="22"/>
  <c r="AG145" i="18"/>
  <c r="AG165" i="18"/>
  <c r="AH150" i="18"/>
  <c r="J150" i="22"/>
  <c r="J212" i="22"/>
  <c r="J79" i="22"/>
  <c r="I188" i="22"/>
  <c r="AH188" i="18"/>
  <c r="J188" i="22"/>
  <c r="AH156" i="18"/>
  <c r="J156" i="22"/>
  <c r="J75" i="22"/>
  <c r="AH88" i="18"/>
  <c r="J88" i="22"/>
  <c r="AH151" i="18"/>
  <c r="J151" i="22"/>
  <c r="J141" i="22"/>
  <c r="AH87" i="18"/>
  <c r="J87" i="22"/>
  <c r="J222" i="22"/>
  <c r="AH149" i="18"/>
  <c r="J149" i="22"/>
  <c r="AH154" i="18"/>
  <c r="J154" i="22"/>
  <c r="I56" i="22"/>
  <c r="AH56" i="18"/>
  <c r="J56" i="22"/>
  <c r="AH148" i="18"/>
  <c r="J148" i="22"/>
  <c r="J232" i="22"/>
  <c r="I232" i="22"/>
  <c r="J221" i="22"/>
  <c r="I221" i="22"/>
  <c r="AH91" i="18"/>
  <c r="J91" i="22"/>
  <c r="J227" i="22"/>
  <c r="J230" i="22"/>
  <c r="J231" i="22"/>
  <c r="AH86" i="18"/>
  <c r="J86" i="22"/>
  <c r="AH153" i="18"/>
  <c r="J153" i="22"/>
  <c r="AH47" i="18"/>
  <c r="J47" i="22"/>
  <c r="AH161" i="18"/>
  <c r="J161" i="22"/>
  <c r="AH90" i="18"/>
  <c r="J90" i="22"/>
  <c r="AH95" i="18"/>
  <c r="J95" i="22"/>
  <c r="AH98" i="18"/>
  <c r="J98" i="22"/>
  <c r="AH172" i="18"/>
  <c r="J172" i="22"/>
  <c r="AH101" i="18"/>
  <c r="J101" i="22"/>
  <c r="AH166" i="18"/>
  <c r="J166" i="22"/>
  <c r="AH99" i="18"/>
  <c r="J99" i="22"/>
  <c r="AH170" i="18"/>
  <c r="J170" i="22"/>
  <c r="I61" i="22"/>
  <c r="AH61" i="18"/>
  <c r="J61" i="22"/>
  <c r="I58" i="22"/>
  <c r="AH58" i="18"/>
  <c r="J58" i="22"/>
  <c r="J72" i="22"/>
  <c r="AH155" i="18"/>
  <c r="J155" i="22"/>
  <c r="I155" i="22"/>
  <c r="AH163" i="18"/>
  <c r="J163" i="22"/>
  <c r="J236" i="22"/>
  <c r="AH160" i="18"/>
  <c r="J160" i="22"/>
  <c r="AH94" i="18"/>
  <c r="J94" i="22"/>
  <c r="J142" i="22"/>
  <c r="J81" i="22"/>
  <c r="AH96" i="18"/>
  <c r="J96" i="22"/>
  <c r="AH169" i="18"/>
  <c r="J169" i="22"/>
  <c r="AH84" i="18"/>
  <c r="J84" i="22"/>
  <c r="AH50" i="18"/>
  <c r="J50" i="22"/>
  <c r="J239" i="22"/>
  <c r="AH158" i="18"/>
  <c r="J158" i="22"/>
  <c r="I82" i="22"/>
  <c r="J82" i="22"/>
  <c r="AH145" i="18"/>
  <c r="J145" i="22"/>
  <c r="I145" i="22"/>
  <c r="I89" i="22"/>
  <c r="AH89" i="18"/>
  <c r="J89" i="22"/>
  <c r="J237" i="22"/>
  <c r="I237" i="22"/>
  <c r="J238" i="22"/>
  <c r="I238" i="22"/>
  <c r="J78" i="22"/>
  <c r="AH162" i="18"/>
  <c r="J162" i="22"/>
  <c r="AV10" i="18"/>
  <c r="I8" i="22"/>
  <c r="AH146" i="18"/>
  <c r="J146" i="22"/>
  <c r="AH144" i="18"/>
  <c r="J144" i="22"/>
  <c r="AH165" i="18"/>
  <c r="J165" i="22"/>
  <c r="I165" i="22"/>
  <c r="I40" i="22"/>
  <c r="AH40" i="18"/>
  <c r="J40" i="22"/>
  <c r="I100" i="22"/>
  <c r="AH100" i="18"/>
  <c r="J100" i="22"/>
  <c r="J80" i="22"/>
  <c r="AH168" i="18"/>
  <c r="J168" i="22"/>
  <c r="J77" i="22"/>
  <c r="AH48" i="18"/>
  <c r="J48" i="22"/>
  <c r="AH44" i="18"/>
  <c r="J44" i="22"/>
  <c r="AH49" i="18"/>
  <c r="J49" i="22"/>
  <c r="AH85" i="18"/>
  <c r="J85" i="22"/>
  <c r="J76" i="22"/>
  <c r="AH60" i="18"/>
  <c r="J60" i="22"/>
  <c r="AH97" i="18"/>
  <c r="J97" i="22"/>
  <c r="J211" i="22"/>
  <c r="AH55" i="18"/>
  <c r="J55" i="22"/>
  <c r="AH93" i="18"/>
  <c r="J93" i="22"/>
  <c r="AH147" i="18"/>
  <c r="J147" i="22"/>
  <c r="J213" i="22"/>
  <c r="I213" i="22"/>
  <c r="J225" i="22"/>
  <c r="I225" i="22"/>
  <c r="J235" i="22"/>
  <c r="I235" i="22"/>
  <c r="I210" i="22"/>
  <c r="J210" i="22"/>
  <c r="J217" i="22"/>
  <c r="J219" i="22"/>
  <c r="J224" i="22"/>
  <c r="J223" i="22"/>
  <c r="J220" i="22"/>
  <c r="J229" i="22"/>
  <c r="J218" i="22"/>
  <c r="J226" i="22"/>
  <c r="J233" i="22"/>
  <c r="I233" i="22"/>
  <c r="I67" i="22"/>
  <c r="AH67" i="18"/>
  <c r="J67" i="22"/>
  <c r="J216" i="22"/>
  <c r="AH167" i="18"/>
  <c r="J167" i="22"/>
  <c r="AH152" i="18"/>
  <c r="J152" i="22"/>
  <c r="AH65" i="18"/>
  <c r="J65" i="22"/>
  <c r="AH62" i="18"/>
  <c r="J62" i="22"/>
  <c r="J214" i="22"/>
  <c r="AH159" i="18"/>
  <c r="J159" i="22"/>
  <c r="AH83" i="18"/>
  <c r="J83" i="22"/>
  <c r="J234" i="22"/>
  <c r="AH143" i="18"/>
  <c r="J143" i="22"/>
  <c r="J215" i="22"/>
  <c r="J74" i="22"/>
  <c r="AH164" i="18"/>
  <c r="J164" i="22"/>
  <c r="I38" i="22"/>
  <c r="AH38" i="18"/>
  <c r="J38" i="22"/>
  <c r="AH54" i="18"/>
  <c r="J54" i="22"/>
  <c r="AH53" i="18"/>
  <c r="J53" i="22"/>
  <c r="AH59" i="18"/>
  <c r="J59" i="22"/>
  <c r="AH171" i="18"/>
  <c r="J171" i="22"/>
  <c r="I171" i="22"/>
  <c r="A113" i="22"/>
  <c r="A113" i="20"/>
  <c r="A113" i="18"/>
  <c r="AH157" i="18"/>
  <c r="J157" i="22"/>
  <c r="AH64" i="18"/>
  <c r="J64" i="22"/>
  <c r="AH66" i="18"/>
  <c r="J66" i="22"/>
  <c r="AH63" i="18"/>
  <c r="J63" i="22"/>
  <c r="AH51" i="18"/>
  <c r="J51" i="22"/>
  <c r="AH43" i="18"/>
  <c r="J43" i="22"/>
  <c r="J73" i="22"/>
  <c r="AH92" i="18"/>
  <c r="J92" i="22"/>
  <c r="I9" i="22"/>
  <c r="A114" i="22"/>
  <c r="A114" i="20"/>
  <c r="A114" i="18"/>
  <c r="AV11" i="18"/>
  <c r="E70" i="1"/>
  <c r="E70" i="22"/>
  <c r="G70" i="1"/>
  <c r="AV12" i="18"/>
  <c r="I10" i="22"/>
  <c r="AV13" i="18"/>
  <c r="E139" i="1"/>
  <c r="E139" i="22"/>
  <c r="I11" i="22"/>
  <c r="AV14" i="18"/>
  <c r="I12" i="22"/>
  <c r="AV15" i="18"/>
  <c r="I13" i="22"/>
  <c r="G139" i="1"/>
  <c r="AV16" i="18"/>
  <c r="I14" i="22"/>
  <c r="E208" i="1"/>
  <c r="AV17" i="18"/>
  <c r="I15" i="22"/>
  <c r="AV18" i="18"/>
  <c r="G208" i="1"/>
  <c r="I16" i="22"/>
  <c r="AV19" i="18"/>
  <c r="I17" i="22"/>
  <c r="AV20" i="18"/>
  <c r="E174" i="1"/>
  <c r="E174" i="22"/>
  <c r="AV21" i="18"/>
  <c r="I19" i="22"/>
  <c r="I18" i="22"/>
  <c r="G174" i="1"/>
  <c r="I21" i="22"/>
  <c r="AV22" i="18"/>
  <c r="I20" i="22"/>
  <c r="E242" i="1"/>
  <c r="AV23" i="18"/>
  <c r="AV24" i="18"/>
  <c r="G242" i="1"/>
  <c r="I23" i="22"/>
  <c r="I22" i="22"/>
  <c r="AV25" i="18"/>
  <c r="I24" i="22"/>
  <c r="E104" i="1"/>
  <c r="E104" i="22"/>
  <c r="AV26" i="18"/>
  <c r="I25" i="22"/>
  <c r="AV27" i="18"/>
  <c r="G104" i="1"/>
  <c r="AV28" i="18"/>
  <c r="AV29" i="18"/>
  <c r="I26" i="22"/>
  <c r="I27" i="22"/>
  <c r="I28" i="22"/>
  <c r="AV30" i="18"/>
  <c r="I29" i="22"/>
  <c r="AV31" i="18"/>
  <c r="AV32" i="18"/>
  <c r="I30" i="22"/>
  <c r="AV33" i="18"/>
  <c r="I31" i="22"/>
  <c r="AH32" i="18"/>
  <c r="J32" i="22"/>
  <c r="I32" i="22"/>
  <c r="AH25" i="18"/>
  <c r="J25" i="22"/>
  <c r="AH26" i="18"/>
  <c r="J26" i="22"/>
  <c r="AH27" i="18"/>
  <c r="J27" i="22"/>
  <c r="AH31" i="18"/>
  <c r="J31" i="22"/>
  <c r="AH30" i="18"/>
  <c r="J30" i="22"/>
  <c r="AH28" i="18"/>
  <c r="J28" i="22"/>
  <c r="AH33" i="18"/>
  <c r="J33" i="22"/>
  <c r="I33" i="22"/>
  <c r="J5" i="22"/>
  <c r="J4" i="22"/>
  <c r="AH7" i="18"/>
  <c r="J7" i="22"/>
  <c r="AH6" i="18"/>
  <c r="J6" i="22"/>
  <c r="AH8" i="18"/>
  <c r="J8" i="22"/>
  <c r="AH10" i="18"/>
  <c r="J10" i="22"/>
  <c r="AH11" i="18"/>
  <c r="J11" i="22"/>
  <c r="AH9" i="18"/>
  <c r="J9" i="22"/>
  <c r="AH12" i="18"/>
  <c r="J12" i="22"/>
  <c r="AH13" i="18"/>
  <c r="J13" i="22"/>
  <c r="AH14" i="18"/>
  <c r="J14" i="22"/>
  <c r="AH15" i="18"/>
  <c r="J15" i="22"/>
  <c r="AH16" i="18"/>
  <c r="J16" i="22"/>
  <c r="AH17" i="18"/>
  <c r="J17" i="22"/>
  <c r="AH18" i="18"/>
  <c r="J18" i="22"/>
  <c r="AH19" i="18"/>
  <c r="J19" i="22"/>
  <c r="AH21" i="18"/>
  <c r="J21" i="22"/>
  <c r="AH20" i="18"/>
  <c r="J20" i="22"/>
  <c r="AH22" i="18"/>
  <c r="J22" i="22"/>
  <c r="AH23" i="18"/>
  <c r="J23" i="22"/>
  <c r="AH24" i="18"/>
  <c r="J24" i="22"/>
  <c r="AH29" i="18"/>
  <c r="J29" i="22"/>
  <c r="E68" i="26"/>
</calcChain>
</file>

<file path=xl/sharedStrings.xml><?xml version="1.0" encoding="utf-8"?>
<sst xmlns="http://schemas.openxmlformats.org/spreadsheetml/2006/main" count="1337" uniqueCount="346">
  <si>
    <t>No</t>
  </si>
  <si>
    <t>First Name</t>
  </si>
  <si>
    <t>Surname</t>
  </si>
  <si>
    <t>Horse</t>
  </si>
  <si>
    <t>Club</t>
  </si>
  <si>
    <t>X/C</t>
  </si>
  <si>
    <t>D'age</t>
  </si>
  <si>
    <t>S/J</t>
  </si>
  <si>
    <t>S/J Time</t>
  </si>
  <si>
    <t>Total</t>
  </si>
  <si>
    <t>X/C time</t>
  </si>
  <si>
    <t>Tot X/C</t>
  </si>
  <si>
    <t>X/C start</t>
  </si>
  <si>
    <t>X/C End</t>
  </si>
  <si>
    <t>X/C Time Allowed</t>
  </si>
  <si>
    <t>Diff</t>
  </si>
  <si>
    <t>St Secs</t>
  </si>
  <si>
    <t>St mins</t>
  </si>
  <si>
    <t>St hours</t>
  </si>
  <si>
    <t>EndSecs</t>
  </si>
  <si>
    <t>endmins</t>
  </si>
  <si>
    <t>endhours</t>
  </si>
  <si>
    <t>Allow Secs</t>
  </si>
  <si>
    <t>allow mins</t>
  </si>
  <si>
    <t>allow hours</t>
  </si>
  <si>
    <t>x cntry diff secs</t>
  </si>
  <si>
    <t>x-cntry pen secs</t>
  </si>
  <si>
    <t>No of "E"</t>
  </si>
  <si>
    <t>c1</t>
  </si>
  <si>
    <t>c2</t>
  </si>
  <si>
    <t>c3</t>
  </si>
  <si>
    <t>c4</t>
  </si>
  <si>
    <t>Adj Total</t>
  </si>
  <si>
    <t>NO. of "E"</t>
  </si>
  <si>
    <t>2a</t>
  </si>
  <si>
    <t>1A Test</t>
  </si>
  <si>
    <t>Mult</t>
  </si>
  <si>
    <t>Penalty</t>
  </si>
  <si>
    <t>Test</t>
  </si>
  <si>
    <t>1F Test</t>
  </si>
  <si>
    <t>2d</t>
  </si>
  <si>
    <t>2f</t>
  </si>
  <si>
    <t>up to B grade</t>
  </si>
  <si>
    <t>A Grade</t>
  </si>
  <si>
    <t>Max Score</t>
  </si>
  <si>
    <t>Judges score</t>
  </si>
  <si>
    <t>Prep 1</t>
  </si>
  <si>
    <t>Beginners</t>
  </si>
  <si>
    <t xml:space="preserve"> </t>
  </si>
  <si>
    <t>Grade</t>
  </si>
  <si>
    <t>St</t>
  </si>
  <si>
    <t>End</t>
  </si>
  <si>
    <t>Ring</t>
  </si>
  <si>
    <t>Score</t>
  </si>
  <si>
    <t>X-cntry dist</t>
  </si>
  <si>
    <t>X-cntry Ave speed</t>
  </si>
  <si>
    <t>m/min</t>
  </si>
  <si>
    <t>Metres</t>
  </si>
  <si>
    <t>X-cntry time</t>
  </si>
  <si>
    <t>mm.mm</t>
  </si>
  <si>
    <t>X-cntry Time</t>
  </si>
  <si>
    <t>ssss</t>
  </si>
  <si>
    <t>Xcntry time</t>
  </si>
  <si>
    <t>Min</t>
  </si>
  <si>
    <t>Distance (metres)</t>
  </si>
  <si>
    <t>Average Speed (metres / minute)</t>
  </si>
  <si>
    <t>Optimum Time</t>
  </si>
  <si>
    <t>Time penalties apply if you are over optimum time, or more than 20 seconds under the optimum time.</t>
  </si>
  <si>
    <t>Cross-Country Information</t>
  </si>
  <si>
    <t>Placings within Club</t>
  </si>
  <si>
    <t>Others</t>
  </si>
  <si>
    <t>Total by Club</t>
  </si>
  <si>
    <t>Dural</t>
  </si>
  <si>
    <t>Durn</t>
  </si>
  <si>
    <t>Version 1</t>
  </si>
  <si>
    <t>Prep</t>
  </si>
  <si>
    <t>Schedule</t>
  </si>
  <si>
    <t>x-cntry</t>
  </si>
  <si>
    <t>Interval</t>
  </si>
  <si>
    <t>Duration</t>
  </si>
  <si>
    <t>dressage</t>
  </si>
  <si>
    <t>showjump</t>
  </si>
  <si>
    <t>Riders</t>
  </si>
  <si>
    <t>Grade/Phase</t>
  </si>
  <si>
    <t>A,D</t>
  </si>
  <si>
    <t>A,S</t>
  </si>
  <si>
    <t>A,X</t>
  </si>
  <si>
    <t>B,D</t>
  </si>
  <si>
    <t>B,S</t>
  </si>
  <si>
    <t>B,X</t>
  </si>
  <si>
    <t>C,S</t>
  </si>
  <si>
    <t>C,X</t>
  </si>
  <si>
    <t>C,D</t>
  </si>
  <si>
    <t>D,S</t>
  </si>
  <si>
    <t>D,X</t>
  </si>
  <si>
    <t>D,D</t>
  </si>
  <si>
    <t>E,S</t>
  </si>
  <si>
    <t>E,X</t>
  </si>
  <si>
    <t>E,D</t>
  </si>
  <si>
    <t>No. Riders</t>
  </si>
  <si>
    <t>Dur'n/Rider</t>
  </si>
  <si>
    <t>Tot Dur'n</t>
  </si>
  <si>
    <t>Help</t>
  </si>
  <si>
    <t>X-cntry</t>
  </si>
  <si>
    <t>Pencil</t>
  </si>
  <si>
    <t>Canteen</t>
  </si>
  <si>
    <t>Place</t>
  </si>
  <si>
    <t>c,d</t>
  </si>
  <si>
    <t>a,d</t>
  </si>
  <si>
    <t>d,d</t>
  </si>
  <si>
    <t>b,d</t>
  </si>
  <si>
    <t>Schedule codes</t>
  </si>
  <si>
    <t>a,s</t>
  </si>
  <si>
    <t>a,x</t>
  </si>
  <si>
    <t>b,s</t>
  </si>
  <si>
    <t>b,x</t>
  </si>
  <si>
    <t>c,s</t>
  </si>
  <si>
    <t>c,x</t>
  </si>
  <si>
    <t>d,s</t>
  </si>
  <si>
    <t>d,x</t>
  </si>
  <si>
    <t>e,s</t>
  </si>
  <si>
    <t>e,x</t>
  </si>
  <si>
    <t>e,d</t>
  </si>
  <si>
    <t>Judges weighted score</t>
  </si>
  <si>
    <t>END</t>
  </si>
  <si>
    <t>Setup</t>
  </si>
  <si>
    <t>Description</t>
  </si>
  <si>
    <t>Dressage A</t>
  </si>
  <si>
    <t>Showjumping A</t>
  </si>
  <si>
    <t>Crosscountry A</t>
  </si>
  <si>
    <t>Walk,B</t>
  </si>
  <si>
    <t>Walk,D</t>
  </si>
  <si>
    <t>Walk,C</t>
  </si>
  <si>
    <t>Walk,E</t>
  </si>
  <si>
    <t>S/J Course Walk</t>
  </si>
  <si>
    <t>walk,a</t>
  </si>
  <si>
    <t>walk,e</t>
  </si>
  <si>
    <t>walk,d</t>
  </si>
  <si>
    <t>walk,c</t>
  </si>
  <si>
    <t>walk,b</t>
  </si>
  <si>
    <t>to</t>
  </si>
  <si>
    <t>X/C time pens</t>
  </si>
  <si>
    <t>X/C time allowed</t>
  </si>
  <si>
    <t>Dural (Led)</t>
  </si>
  <si>
    <t>Other (Led)</t>
  </si>
  <si>
    <t>Min/Sec</t>
  </si>
  <si>
    <t>ES</t>
  </si>
  <si>
    <t>Scoring notes</t>
  </si>
  <si>
    <t>S/J.</t>
  </si>
  <si>
    <t>Elim 3rd</t>
  </si>
  <si>
    <t>Elim Fall horse/rider</t>
  </si>
  <si>
    <t>1 per second O/T.</t>
  </si>
  <si>
    <t>Elim twice optiumum time</t>
  </si>
  <si>
    <t>X cntry</t>
  </si>
  <si>
    <t>20/40/Elim.  1,2,3 refusals at same jump</t>
  </si>
  <si>
    <t>Elim. 4 refusals anywhere (A,B, C only)</t>
  </si>
  <si>
    <t>Elim. Twice optimum time</t>
  </si>
  <si>
    <t>Dressage</t>
  </si>
  <si>
    <t>Positive score less penalties</t>
  </si>
  <si>
    <t>Penality points = ((Max-(Positive score less penalties))/Max)*150</t>
  </si>
  <si>
    <t>4 per rail</t>
  </si>
  <si>
    <t>4 1st refusal</t>
  </si>
  <si>
    <t>8 2nd</t>
  </si>
  <si>
    <t>.4 per second O/T</t>
  </si>
  <si>
    <t>Name</t>
  </si>
  <si>
    <t>Reckless riding, excessive speed or excessive use of whip will result in elimination</t>
  </si>
  <si>
    <t>F Grade</t>
  </si>
  <si>
    <t>B Grade</t>
  </si>
  <si>
    <t>D Grade Under 13</t>
  </si>
  <si>
    <t>d13,d</t>
  </si>
  <si>
    <t>d13,s</t>
  </si>
  <si>
    <t>d13,x</t>
  </si>
  <si>
    <t>F,D</t>
  </si>
  <si>
    <t>F,S</t>
  </si>
  <si>
    <t>F,X</t>
  </si>
  <si>
    <t>f,d</t>
  </si>
  <si>
    <t>f,s</t>
  </si>
  <si>
    <t>f,x</t>
  </si>
  <si>
    <t>walk,f</t>
  </si>
  <si>
    <t>walk,d13</t>
  </si>
  <si>
    <t>D13,D</t>
  </si>
  <si>
    <t>D13,S</t>
  </si>
  <si>
    <t>D13,X</t>
  </si>
  <si>
    <t>E Grade 12 &amp; Over</t>
  </si>
  <si>
    <t>e12,d</t>
  </si>
  <si>
    <t>e12,s</t>
  </si>
  <si>
    <t>e12,x</t>
  </si>
  <si>
    <t>walk,e12</t>
  </si>
  <si>
    <t>E12,D</t>
  </si>
  <si>
    <t>E12,S</t>
  </si>
  <si>
    <t>E12,X</t>
  </si>
  <si>
    <t>Walk,F</t>
  </si>
  <si>
    <t>Walk,E12</t>
  </si>
  <si>
    <t>Walk,D13</t>
  </si>
  <si>
    <t>A to C Grade = 350m/min</t>
  </si>
  <si>
    <t>D Grade = 325m/min</t>
  </si>
  <si>
    <t>E Grade = 300m/min</t>
  </si>
  <si>
    <t>beg,d</t>
  </si>
  <si>
    <t>beg,s</t>
  </si>
  <si>
    <t>beg,x</t>
  </si>
  <si>
    <t>walk,beg</t>
  </si>
  <si>
    <t>C Grade 15 &amp; Over</t>
  </si>
  <si>
    <t>c15,d</t>
  </si>
  <si>
    <t>c15,s</t>
  </si>
  <si>
    <t>c15,x</t>
  </si>
  <si>
    <t>walk,c15</t>
  </si>
  <si>
    <t>Buddy</t>
  </si>
  <si>
    <t>Kitty</t>
  </si>
  <si>
    <t>Emily Hill (HC)</t>
  </si>
  <si>
    <t>Ella King</t>
  </si>
  <si>
    <t>Brianna McKee</t>
  </si>
  <si>
    <t>Little Gum</t>
  </si>
  <si>
    <t>Lucinda McKee</t>
  </si>
  <si>
    <t>Cody</t>
  </si>
  <si>
    <t>Rubie Fitzpatrick - ASSISTED</t>
  </si>
  <si>
    <t>Lulu</t>
  </si>
  <si>
    <t>Flicker</t>
  </si>
  <si>
    <t>Claire Gosling - ASSISTED</t>
  </si>
  <si>
    <t>Courtney Williams</t>
  </si>
  <si>
    <t>Adyar Blue</t>
  </si>
  <si>
    <t>Clarisse Boyd</t>
  </si>
  <si>
    <t>Virgil</t>
  </si>
  <si>
    <t>Bluebell</t>
  </si>
  <si>
    <t>DUR</t>
  </si>
  <si>
    <t>ARC</t>
  </si>
  <si>
    <t>C15,D</t>
  </si>
  <si>
    <t>C15,S</t>
  </si>
  <si>
    <t>C15,X</t>
  </si>
  <si>
    <t>BEG,D</t>
  </si>
  <si>
    <t>BEG,S</t>
  </si>
  <si>
    <t>BEG,X</t>
  </si>
  <si>
    <t>Walk,BEG</t>
  </si>
  <si>
    <t>Walk,C15</t>
  </si>
  <si>
    <t>Beau and Arrows</t>
  </si>
  <si>
    <t xml:space="preserve">DUR </t>
  </si>
  <si>
    <t>Olivia Jones</t>
  </si>
  <si>
    <t>Spy Agency</t>
  </si>
  <si>
    <t>Sarah Harris</t>
  </si>
  <si>
    <t>Smoking Bow</t>
  </si>
  <si>
    <t>Jess Richards</t>
  </si>
  <si>
    <t>Royal Gala</t>
  </si>
  <si>
    <t>Will Commander</t>
  </si>
  <si>
    <t>Imogen Sidaros</t>
  </si>
  <si>
    <t>Rosie</t>
  </si>
  <si>
    <t xml:space="preserve">Rosie Kenny </t>
  </si>
  <si>
    <t>Bolagamy Pheadra (Lolly)</t>
  </si>
  <si>
    <t>Smudge</t>
  </si>
  <si>
    <t>Captain Chaos</t>
  </si>
  <si>
    <t>Mia Helm</t>
  </si>
  <si>
    <t>Greentop Patrick</t>
  </si>
  <si>
    <t>Tassie</t>
  </si>
  <si>
    <t>Wyann Quatro</t>
  </si>
  <si>
    <t>Catherine Kearns</t>
  </si>
  <si>
    <t>Bronagh Miskelly</t>
  </si>
  <si>
    <t>Scissy</t>
  </si>
  <si>
    <t>Kimberly Mitchell</t>
  </si>
  <si>
    <t>Rodney</t>
  </si>
  <si>
    <t>Snip</t>
  </si>
  <si>
    <t>Jonah May - LED</t>
  </si>
  <si>
    <t>Honey</t>
  </si>
  <si>
    <t>Andi Mackie - LED</t>
  </si>
  <si>
    <t>Polly</t>
  </si>
  <si>
    <t>Axle Edmondson - LED</t>
  </si>
  <si>
    <t>Olivia Cauchi - LED</t>
  </si>
  <si>
    <t>Hunter Jonker - LED</t>
  </si>
  <si>
    <t>Edward Langthorne - LED</t>
  </si>
  <si>
    <t>Barclay Just a Doll</t>
  </si>
  <si>
    <t>Lily May - ASSISTED</t>
  </si>
  <si>
    <t>Ginger</t>
  </si>
  <si>
    <t>Charlize Mackie - ASSISTED</t>
  </si>
  <si>
    <t>Mayflower Little Treasure</t>
  </si>
  <si>
    <t xml:space="preserve">Eric Hope </t>
  </si>
  <si>
    <t xml:space="preserve">Kenda </t>
  </si>
  <si>
    <t>Douglas Gosling (HC)</t>
  </si>
  <si>
    <t>Carlee Pk Crusin</t>
  </si>
  <si>
    <t>Fergus Burns</t>
  </si>
  <si>
    <t>Molly Burns</t>
  </si>
  <si>
    <t>E</t>
  </si>
  <si>
    <t>#######</t>
  </si>
  <si>
    <t>HC</t>
  </si>
  <si>
    <t>Summerline Feline</t>
  </si>
  <si>
    <t>Rachel Temm</t>
  </si>
  <si>
    <t>Cece Moscato</t>
  </si>
  <si>
    <t>FHPC</t>
  </si>
  <si>
    <t>C Grade</t>
  </si>
  <si>
    <t>Dexter</t>
  </si>
  <si>
    <t>Emily Hankins</t>
  </si>
  <si>
    <t>Simba</t>
  </si>
  <si>
    <t xml:space="preserve">Emily Hill </t>
  </si>
  <si>
    <t>Wincommander</t>
  </si>
  <si>
    <t xml:space="preserve">Sarah Harris </t>
  </si>
  <si>
    <t>Maddie Chappelow</t>
  </si>
  <si>
    <t>Jesse</t>
  </si>
  <si>
    <t>AVO</t>
  </si>
  <si>
    <t>Ruby Reeves</t>
  </si>
  <si>
    <t>Quinella Des Hayettes</t>
  </si>
  <si>
    <t>Jasmine Minness</t>
  </si>
  <si>
    <t>Navan Morn Breakin</t>
  </si>
  <si>
    <t>Mia Stephenson</t>
  </si>
  <si>
    <t>Zeus</t>
  </si>
  <si>
    <t>Brooke Chapman</t>
  </si>
  <si>
    <t xml:space="preserve">Highland Promise </t>
  </si>
  <si>
    <t>DURAL PONY CLUB CLOSED ODE 2017</t>
  </si>
  <si>
    <t>D Grade</t>
  </si>
  <si>
    <t>Genevieve Boyd</t>
  </si>
  <si>
    <t xml:space="preserve">Annabelle Coudman </t>
  </si>
  <si>
    <t>Bart</t>
  </si>
  <si>
    <t xml:space="preserve">Sarah Cairns </t>
  </si>
  <si>
    <t>James Cairns</t>
  </si>
  <si>
    <t xml:space="preserve">Sasha Maguire </t>
  </si>
  <si>
    <t>Miss Aurora</t>
  </si>
  <si>
    <t>Sophie Woodworth</t>
  </si>
  <si>
    <t>Courtney</t>
  </si>
  <si>
    <t>Camille O'Loughlin</t>
  </si>
  <si>
    <t>Royal Romance Jewels</t>
  </si>
  <si>
    <t>Tiah Shaw</t>
  </si>
  <si>
    <t>Onley Park Flash</t>
  </si>
  <si>
    <t>Amelia Dart</t>
  </si>
  <si>
    <t>Jackie Chan</t>
  </si>
  <si>
    <t>Douglas Gosling</t>
  </si>
  <si>
    <t>Carlee Park Cruisin</t>
  </si>
  <si>
    <t>Madeleine Breatnach</t>
  </si>
  <si>
    <t>Kirreway Your Colours</t>
  </si>
  <si>
    <t>Ally Chappelow</t>
  </si>
  <si>
    <t>Zack</t>
  </si>
  <si>
    <t>Aurora Cape</t>
  </si>
  <si>
    <t xml:space="preserve">Heaven Bound </t>
  </si>
  <si>
    <t>Glen</t>
  </si>
  <si>
    <t>Grace Campbell</t>
  </si>
  <si>
    <t>Patchy</t>
  </si>
  <si>
    <t>Greentrees Little Dazza</t>
  </si>
  <si>
    <t>Anne Bellamy</t>
  </si>
  <si>
    <t>Alexville Gold Charm</t>
  </si>
  <si>
    <t>Scarlett Burns</t>
  </si>
  <si>
    <t>Misty</t>
  </si>
  <si>
    <t>Rosie Thompson</t>
  </si>
  <si>
    <t>Kit Kat</t>
  </si>
  <si>
    <t>Isabel Jacobs</t>
  </si>
  <si>
    <t>Garth</t>
  </si>
  <si>
    <t>Monique Vella</t>
  </si>
  <si>
    <t>E Grade</t>
  </si>
  <si>
    <t>Eric Hope</t>
  </si>
  <si>
    <t>Flicka</t>
  </si>
  <si>
    <t>Rachel Temm (HC)</t>
  </si>
  <si>
    <t>Lauren Giulieri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</si>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</sst>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.#"/>
    <numFmt numFmtId="166" formatCode="#.##"/>
    <numFmt numFmtId="167" formatCode="[h]:mm:ss;@"/>
  </numFmts>
  <fonts count="20" x14ac:knownFonts="1">
    <font>
      <sz val="10"/>
      <name val="Arial"/>
    </font>
    <font>
      <sz val="10"/>
      <name val="Arial"/>
    </font>
    <font>
      <b/>
      <sz val="14"/>
      <name val="Arial"/>
    </font>
    <font>
      <b/>
      <sz val="12"/>
      <name val="Arial"/>
    </font>
    <font>
      <b/>
      <sz val="10"/>
      <name val="Arial"/>
    </font>
    <font>
      <b/>
      <sz val="12"/>
      <name val="Arial"/>
    </font>
    <font>
      <b/>
      <sz val="14"/>
      <name val="Arial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20" fontId="0" fillId="0" borderId="2" xfId="0" applyNumberFormat="1" applyBorder="1"/>
    <xf numFmtId="20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0" fillId="2" borderId="0" xfId="0" applyFill="1"/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0" fillId="3" borderId="0" xfId="0" applyFill="1"/>
    <xf numFmtId="0" fontId="0" fillId="0" borderId="0" xfId="0" applyBorder="1"/>
    <xf numFmtId="20" fontId="0" fillId="0" borderId="0" xfId="0" applyNumberFormat="1" applyBorder="1"/>
    <xf numFmtId="0" fontId="0" fillId="0" borderId="0" xfId="0" applyAlignment="1">
      <alignment horizontal="right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4" fillId="0" borderId="0" xfId="0" applyFont="1"/>
    <xf numFmtId="20" fontId="0" fillId="0" borderId="0" xfId="0" applyNumberFormat="1"/>
    <xf numFmtId="0" fontId="3" fillId="2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0" fillId="0" borderId="0" xfId="0" applyBorder="1" applyAlignment="1">
      <alignment horizontal="centerContinuous"/>
    </xf>
    <xf numFmtId="0" fontId="0" fillId="4" borderId="18" xfId="0" applyFill="1" applyBorder="1" applyAlignment="1">
      <alignment horizontal="centerContinuous"/>
    </xf>
    <xf numFmtId="0" fontId="0" fillId="4" borderId="19" xfId="0" applyFill="1" applyBorder="1" applyAlignment="1">
      <alignment horizontal="centerContinuous"/>
    </xf>
    <xf numFmtId="0" fontId="0" fillId="4" borderId="0" xfId="0" applyFill="1" applyBorder="1" applyAlignment="1">
      <alignment horizontal="centerContinuous"/>
    </xf>
    <xf numFmtId="0" fontId="0" fillId="0" borderId="20" xfId="0" applyBorder="1"/>
    <xf numFmtId="0" fontId="0" fillId="5" borderId="20" xfId="0" applyFill="1" applyBorder="1"/>
    <xf numFmtId="0" fontId="4" fillId="0" borderId="20" xfId="0" applyFont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0" fontId="4" fillId="6" borderId="20" xfId="0" applyFont="1" applyFill="1" applyBorder="1" applyAlignment="1">
      <alignment horizontal="center"/>
    </xf>
    <xf numFmtId="0" fontId="0" fillId="6" borderId="20" xfId="0" applyFill="1" applyBorder="1"/>
    <xf numFmtId="0" fontId="6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0" fontId="10" fillId="2" borderId="0" xfId="0" applyFont="1" applyFill="1" applyAlignment="1">
      <alignment vertical="top" wrapText="1"/>
    </xf>
    <xf numFmtId="165" fontId="10" fillId="2" borderId="2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wrapText="1"/>
    </xf>
    <xf numFmtId="165" fontId="10" fillId="2" borderId="0" xfId="0" applyNumberFormat="1" applyFont="1" applyFill="1" applyBorder="1" applyAlignment="1">
      <alignment horizontal="center" wrapText="1"/>
    </xf>
    <xf numFmtId="0" fontId="10" fillId="0" borderId="21" xfId="0" applyFont="1" applyBorder="1"/>
    <xf numFmtId="0" fontId="10" fillId="0" borderId="5" xfId="0" applyFont="1" applyBorder="1"/>
    <xf numFmtId="0" fontId="10" fillId="0" borderId="0" xfId="0" applyFont="1" applyAlignment="1">
      <alignment horizontal="center"/>
    </xf>
    <xf numFmtId="0" fontId="10" fillId="3" borderId="0" xfId="0" applyFont="1" applyFill="1"/>
    <xf numFmtId="0" fontId="10" fillId="0" borderId="4" xfId="0" applyFont="1" applyBorder="1"/>
    <xf numFmtId="0" fontId="5" fillId="2" borderId="7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10" fillId="0" borderId="23" xfId="0" applyFont="1" applyBorder="1"/>
    <xf numFmtId="0" fontId="10" fillId="2" borderId="0" xfId="0" applyFont="1" applyFill="1"/>
    <xf numFmtId="0" fontId="10" fillId="0" borderId="0" xfId="0" applyFont="1" applyBorder="1"/>
    <xf numFmtId="165" fontId="10" fillId="0" borderId="2" xfId="0" applyNumberFormat="1" applyFont="1" applyBorder="1" applyAlignment="1">
      <alignment horizontal="center"/>
    </xf>
    <xf numFmtId="165" fontId="5" fillId="2" borderId="7" xfId="0" applyNumberFormat="1" applyFont="1" applyFill="1" applyBorder="1" applyAlignment="1">
      <alignment horizontal="center" vertical="top" wrapText="1"/>
    </xf>
    <xf numFmtId="166" fontId="10" fillId="2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2" borderId="6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5" fillId="2" borderId="6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2" borderId="6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2" borderId="0" xfId="0" applyFill="1" applyBorder="1"/>
    <xf numFmtId="20" fontId="0" fillId="0" borderId="0" xfId="0" applyNumberFormat="1" applyBorder="1" applyAlignment="1">
      <alignment horizontal="right"/>
    </xf>
    <xf numFmtId="0" fontId="3" fillId="2" borderId="25" xfId="0" applyFont="1" applyFill="1" applyBorder="1" applyAlignment="1">
      <alignment wrapText="1"/>
    </xf>
    <xf numFmtId="20" fontId="0" fillId="0" borderId="26" xfId="0" applyNumberFormat="1" applyBorder="1"/>
    <xf numFmtId="20" fontId="0" fillId="0" borderId="27" xfId="0" applyNumberFormat="1" applyBorder="1"/>
    <xf numFmtId="165" fontId="10" fillId="0" borderId="0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right"/>
    </xf>
    <xf numFmtId="20" fontId="4" fillId="0" borderId="0" xfId="0" applyNumberFormat="1" applyFont="1"/>
    <xf numFmtId="20" fontId="4" fillId="0" borderId="0" xfId="0" applyNumberFormat="1" applyFont="1" applyAlignment="1">
      <alignment horizontal="left"/>
    </xf>
    <xf numFmtId="45" fontId="0" fillId="0" borderId="0" xfId="0" applyNumberForma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9" fillId="0" borderId="0" xfId="0" applyNumberFormat="1" applyFont="1"/>
    <xf numFmtId="0" fontId="7" fillId="0" borderId="0" xfId="0" applyFont="1" applyFill="1" applyBorder="1" applyAlignment="1"/>
    <xf numFmtId="0" fontId="7" fillId="0" borderId="0" xfId="0" applyFont="1"/>
    <xf numFmtId="0" fontId="0" fillId="0" borderId="2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" fillId="0" borderId="2" xfId="0" applyFont="1" applyBorder="1"/>
    <xf numFmtId="0" fontId="2" fillId="0" borderId="0" xfId="0" applyFont="1" applyBorder="1" applyAlignment="1">
      <alignment horizontal="centerContinuous"/>
    </xf>
    <xf numFmtId="0" fontId="1" fillId="0" borderId="2" xfId="0" applyFont="1" applyBorder="1" applyAlignment="1">
      <alignment horizontal="left"/>
    </xf>
    <xf numFmtId="20" fontId="0" fillId="0" borderId="0" xfId="0" applyNumberFormat="1" applyAlignment="1">
      <alignment horizontal="center"/>
    </xf>
    <xf numFmtId="0" fontId="0" fillId="0" borderId="2" xfId="0" applyBorder="1" applyAlignment="1">
      <alignment horizontal="left"/>
    </xf>
    <xf numFmtId="0" fontId="0" fillId="7" borderId="0" xfId="0" applyFill="1"/>
    <xf numFmtId="0" fontId="0" fillId="7" borderId="14" xfId="0" applyFill="1" applyBorder="1" applyAlignment="1">
      <alignment horizontal="centerContinuous"/>
    </xf>
    <xf numFmtId="0" fontId="0" fillId="7" borderId="15" xfId="0" applyFill="1" applyBorder="1" applyAlignment="1">
      <alignment horizontal="centerContinuous"/>
    </xf>
    <xf numFmtId="0" fontId="0" fillId="7" borderId="0" xfId="0" applyFill="1" applyBorder="1" applyAlignment="1">
      <alignment horizontal="centerContinuous"/>
    </xf>
    <xf numFmtId="0" fontId="4" fillId="7" borderId="20" xfId="0" applyFont="1" applyFill="1" applyBorder="1" applyAlignment="1">
      <alignment horizontal="center"/>
    </xf>
    <xf numFmtId="0" fontId="0" fillId="7" borderId="20" xfId="0" applyFill="1" applyBorder="1"/>
    <xf numFmtId="0" fontId="0" fillId="7" borderId="32" xfId="0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right"/>
    </xf>
    <xf numFmtId="0" fontId="0" fillId="0" borderId="0" xfId="0" applyFont="1"/>
    <xf numFmtId="0" fontId="0" fillId="0" borderId="34" xfId="0" applyBorder="1"/>
    <xf numFmtId="0" fontId="7" fillId="0" borderId="2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20" fontId="0" fillId="0" borderId="21" xfId="0" applyNumberFormat="1" applyBorder="1"/>
    <xf numFmtId="20" fontId="0" fillId="0" borderId="35" xfId="0" applyNumberFormat="1" applyBorder="1"/>
    <xf numFmtId="0" fontId="0" fillId="0" borderId="21" xfId="0" applyBorder="1"/>
    <xf numFmtId="0" fontId="0" fillId="0" borderId="1" xfId="0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/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31" xfId="0" applyFont="1" applyFill="1" applyBorder="1"/>
    <xf numFmtId="0" fontId="7" fillId="0" borderId="0" xfId="0" applyFont="1" applyBorder="1" applyAlignment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vertical="top"/>
    </xf>
    <xf numFmtId="45" fontId="0" fillId="0" borderId="0" xfId="0" applyNumberFormat="1" applyBorder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5" fontId="7" fillId="0" borderId="0" xfId="0" applyNumberFormat="1" applyFont="1" applyBorder="1"/>
    <xf numFmtId="47" fontId="7" fillId="0" borderId="0" xfId="0" applyNumberFormat="1" applyFont="1" applyBorder="1" applyAlignment="1">
      <alignment horizontal="center"/>
    </xf>
    <xf numFmtId="4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/>
    <xf numFmtId="1" fontId="0" fillId="0" borderId="0" xfId="0" applyNumberFormat="1" applyBorder="1"/>
    <xf numFmtId="0" fontId="4" fillId="3" borderId="0" xfId="0" applyFont="1" applyFill="1" applyBorder="1" applyAlignment="1"/>
    <xf numFmtId="0" fontId="0" fillId="3" borderId="0" xfId="0" applyFill="1" applyBorder="1"/>
    <xf numFmtId="0" fontId="4" fillId="0" borderId="0" xfId="0" applyFont="1" applyBorder="1" applyAlignment="1"/>
    <xf numFmtId="167" fontId="0" fillId="0" borderId="0" xfId="0" applyNumberFormat="1" applyBorder="1" applyAlignment="1">
      <alignment horizontal="center"/>
    </xf>
    <xf numFmtId="45" fontId="14" fillId="0" borderId="0" xfId="0" applyNumberFormat="1" applyFont="1" applyBorder="1"/>
    <xf numFmtId="45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left"/>
    </xf>
    <xf numFmtId="0" fontId="0" fillId="0" borderId="2" xfId="0" applyBorder="1"/>
    <xf numFmtId="20" fontId="0" fillId="0" borderId="2" xfId="0" applyNumberFormat="1" applyBorder="1"/>
    <xf numFmtId="20" fontId="0" fillId="0" borderId="3" xfId="0" applyNumberFormat="1" applyBorder="1"/>
    <xf numFmtId="0" fontId="14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/>
    <xf numFmtId="20" fontId="0" fillId="0" borderId="2" xfId="0" applyNumberFormat="1" applyBorder="1"/>
    <xf numFmtId="0" fontId="0" fillId="0" borderId="1" xfId="0" applyBorder="1" applyAlignment="1">
      <alignment horizontal="center"/>
    </xf>
    <xf numFmtId="0" fontId="14" fillId="0" borderId="2" xfId="0" applyFont="1" applyBorder="1"/>
    <xf numFmtId="20" fontId="0" fillId="0" borderId="2" xfId="0" applyNumberFormat="1" applyBorder="1"/>
    <xf numFmtId="20" fontId="0" fillId="0" borderId="3" xfId="0" applyNumberFormat="1" applyBorder="1"/>
    <xf numFmtId="0" fontId="0" fillId="0" borderId="2" xfId="0" applyBorder="1"/>
    <xf numFmtId="20" fontId="0" fillId="0" borderId="2" xfId="0" applyNumberFormat="1" applyBorder="1"/>
    <xf numFmtId="20" fontId="0" fillId="0" borderId="3" xfId="0" applyNumberFormat="1" applyBorder="1"/>
    <xf numFmtId="0" fontId="14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2" xfId="0" applyFont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2" xfId="0" applyBorder="1"/>
    <xf numFmtId="20" fontId="0" fillId="0" borderId="2" xfId="0" applyNumberFormat="1" applyBorder="1"/>
    <xf numFmtId="20" fontId="0" fillId="0" borderId="3" xfId="0" applyNumberFormat="1" applyBorder="1"/>
    <xf numFmtId="0" fontId="14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2" xfId="0" applyFont="1" applyBorder="1"/>
    <xf numFmtId="0" fontId="0" fillId="0" borderId="1" xfId="0" applyBorder="1"/>
    <xf numFmtId="0" fontId="0" fillId="0" borderId="2" xfId="0" applyBorder="1"/>
    <xf numFmtId="20" fontId="0" fillId="0" borderId="2" xfId="0" applyNumberFormat="1" applyBorder="1"/>
    <xf numFmtId="20" fontId="0" fillId="0" borderId="3" xfId="0" applyNumberFormat="1" applyBorder="1"/>
    <xf numFmtId="0" fontId="14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4" xfId="0" applyBorder="1"/>
    <xf numFmtId="0" fontId="14" fillId="0" borderId="2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20" fontId="0" fillId="0" borderId="21" xfId="0" applyNumberFormat="1" applyBorder="1"/>
    <xf numFmtId="20" fontId="0" fillId="0" borderId="35" xfId="0" applyNumberFormat="1" applyBorder="1"/>
    <xf numFmtId="0" fontId="0" fillId="0" borderId="1" xfId="0" applyBorder="1" applyAlignment="1">
      <alignment horizontal="center"/>
    </xf>
    <xf numFmtId="0" fontId="14" fillId="0" borderId="2" xfId="0" applyFont="1" applyBorder="1"/>
    <xf numFmtId="0" fontId="0" fillId="0" borderId="2" xfId="0" applyFont="1" applyBorder="1"/>
    <xf numFmtId="0" fontId="0" fillId="0" borderId="2" xfId="0" applyBorder="1"/>
    <xf numFmtId="20" fontId="0" fillId="0" borderId="2" xfId="0" applyNumberFormat="1" applyBorder="1"/>
    <xf numFmtId="20" fontId="0" fillId="0" borderId="3" xfId="0" applyNumberFormat="1" applyBorder="1"/>
    <xf numFmtId="0" fontId="14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2" xfId="0" applyFont="1" applyBorder="1"/>
    <xf numFmtId="0" fontId="0" fillId="0" borderId="2" xfId="0" applyBorder="1"/>
    <xf numFmtId="20" fontId="0" fillId="0" borderId="2" xfId="0" applyNumberFormat="1" applyBorder="1"/>
    <xf numFmtId="20" fontId="0" fillId="0" borderId="3" xfId="0" applyNumberFormat="1" applyBorder="1"/>
    <xf numFmtId="0" fontId="14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2" xfId="0" applyFont="1" applyBorder="1"/>
    <xf numFmtId="0" fontId="0" fillId="0" borderId="2" xfId="0" applyBorder="1"/>
    <xf numFmtId="20" fontId="0" fillId="0" borderId="2" xfId="0" applyNumberFormat="1" applyBorder="1"/>
    <xf numFmtId="20" fontId="0" fillId="0" borderId="3" xfId="0" applyNumberFormat="1" applyBorder="1"/>
    <xf numFmtId="0" fontId="14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2" xfId="0" applyFont="1" applyBorder="1"/>
    <xf numFmtId="0" fontId="0" fillId="0" borderId="0" xfId="0"/>
    <xf numFmtId="0" fontId="0" fillId="0" borderId="2" xfId="0" applyBorder="1"/>
    <xf numFmtId="20" fontId="0" fillId="0" borderId="2" xfId="0" applyNumberFormat="1" applyBorder="1"/>
    <xf numFmtId="20" fontId="0" fillId="0" borderId="3" xfId="0" applyNumberFormat="1" applyBorder="1"/>
    <xf numFmtId="0" fontId="14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2" xfId="0" applyFont="1" applyBorder="1"/>
    <xf numFmtId="0" fontId="0" fillId="0" borderId="2" xfId="0" applyFont="1" applyBorder="1"/>
    <xf numFmtId="0" fontId="0" fillId="0" borderId="0" xfId="0"/>
    <xf numFmtId="0" fontId="0" fillId="0" borderId="2" xfId="0" applyBorder="1"/>
    <xf numFmtId="20" fontId="0" fillId="0" borderId="2" xfId="0" applyNumberFormat="1" applyBorder="1"/>
    <xf numFmtId="20" fontId="0" fillId="0" borderId="3" xfId="0" applyNumberFormat="1" applyBorder="1"/>
    <xf numFmtId="0" fontId="0" fillId="0" borderId="0" xfId="0" applyBorder="1" applyAlignment="1">
      <alignment horizontal="centerContinuous"/>
    </xf>
    <xf numFmtId="0" fontId="14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2" xfId="0" applyFont="1" applyBorder="1"/>
    <xf numFmtId="0" fontId="0" fillId="0" borderId="2" xfId="0" applyFont="1" applyBorder="1"/>
    <xf numFmtId="1" fontId="14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2" fontId="14" fillId="0" borderId="29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14" fillId="0" borderId="0" xfId="0" applyFont="1" applyAlignment="1"/>
    <xf numFmtId="45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2" fontId="14" fillId="0" borderId="0" xfId="0" applyNumberFormat="1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6" fillId="0" borderId="5" xfId="0" applyFont="1" applyBorder="1"/>
    <xf numFmtId="2" fontId="15" fillId="0" borderId="0" xfId="0" applyNumberFormat="1" applyFon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167" fontId="15" fillId="0" borderId="0" xfId="0" applyNumberFormat="1" applyFont="1" applyAlignment="1">
      <alignment horizontal="center"/>
    </xf>
    <xf numFmtId="45" fontId="15" fillId="0" borderId="0" xfId="0" applyNumberFormat="1" applyFont="1" applyAlignment="1">
      <alignment horizontal="center"/>
    </xf>
    <xf numFmtId="2" fontId="14" fillId="0" borderId="5" xfId="0" applyNumberFormat="1" applyFont="1" applyBorder="1" applyAlignment="1">
      <alignment horizontal="right"/>
    </xf>
    <xf numFmtId="1" fontId="14" fillId="0" borderId="5" xfId="0" applyNumberFormat="1" applyFont="1" applyBorder="1" applyAlignment="1">
      <alignment horizontal="right"/>
    </xf>
    <xf numFmtId="0" fontId="15" fillId="0" borderId="14" xfId="0" applyFont="1" applyBorder="1" applyAlignment="1">
      <alignment horizontal="left"/>
    </xf>
    <xf numFmtId="0" fontId="14" fillId="0" borderId="15" xfId="0" applyFont="1" applyBorder="1" applyAlignment="1">
      <alignment horizontal="centerContinuous"/>
    </xf>
    <xf numFmtId="0" fontId="14" fillId="0" borderId="16" xfId="0" applyFont="1" applyBorder="1" applyAlignment="1">
      <alignment horizontal="centerContinuous"/>
    </xf>
    <xf numFmtId="0" fontId="15" fillId="0" borderId="14" xfId="0" applyFont="1" applyBorder="1"/>
    <xf numFmtId="0" fontId="14" fillId="0" borderId="15" xfId="0" applyFont="1" applyBorder="1"/>
    <xf numFmtId="0" fontId="14" fillId="0" borderId="16" xfId="0" applyFont="1" applyBorder="1"/>
    <xf numFmtId="0" fontId="15" fillId="0" borderId="1" xfId="0" applyFont="1" applyBorder="1" applyAlignment="1">
      <alignment wrapText="1"/>
    </xf>
    <xf numFmtId="0" fontId="15" fillId="0" borderId="6" xfId="0" applyFont="1" applyBorder="1" applyAlignment="1">
      <alignment wrapText="1"/>
    </xf>
    <xf numFmtId="2" fontId="17" fillId="2" borderId="7" xfId="0" applyNumberFormat="1" applyFont="1" applyFill="1" applyBorder="1" applyAlignment="1">
      <alignment wrapText="1"/>
    </xf>
    <xf numFmtId="1" fontId="17" fillId="2" borderId="7" xfId="0" applyNumberFormat="1" applyFont="1" applyFill="1" applyBorder="1" applyAlignment="1">
      <alignment horizontal="center" wrapText="1"/>
    </xf>
    <xf numFmtId="2" fontId="15" fillId="2" borderId="24" xfId="0" applyNumberFormat="1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45" fontId="15" fillId="2" borderId="7" xfId="0" applyNumberFormat="1" applyFont="1" applyFill="1" applyBorder="1" applyAlignment="1">
      <alignment horizontal="center" wrapText="1"/>
    </xf>
    <xf numFmtId="164" fontId="15" fillId="2" borderId="7" xfId="0" applyNumberFormat="1" applyFont="1" applyFill="1" applyBorder="1" applyAlignment="1">
      <alignment horizontal="center" wrapText="1"/>
    </xf>
    <xf numFmtId="2" fontId="15" fillId="2" borderId="28" xfId="0" applyNumberFormat="1" applyFont="1" applyFill="1" applyBorder="1" applyAlignment="1">
      <alignment horizontal="right" wrapText="1"/>
    </xf>
    <xf numFmtId="1" fontId="15" fillId="2" borderId="28" xfId="0" applyNumberFormat="1" applyFont="1" applyFill="1" applyBorder="1" applyAlignment="1">
      <alignment horizontal="right" wrapText="1"/>
    </xf>
    <xf numFmtId="0" fontId="15" fillId="2" borderId="4" xfId="0" applyFont="1" applyFill="1" applyBorder="1" applyAlignment="1">
      <alignment wrapText="1"/>
    </xf>
    <xf numFmtId="0" fontId="15" fillId="2" borderId="30" xfId="0" applyFont="1" applyFill="1" applyBorder="1" applyAlignment="1">
      <alignment wrapText="1"/>
    </xf>
    <xf numFmtId="164" fontId="15" fillId="3" borderId="7" xfId="0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Continuous" wrapText="1"/>
    </xf>
    <xf numFmtId="0" fontId="14" fillId="0" borderId="1" xfId="0" applyFont="1" applyBorder="1"/>
    <xf numFmtId="2" fontId="14" fillId="0" borderId="2" xfId="0" applyNumberFormat="1" applyFont="1" applyBorder="1"/>
    <xf numFmtId="1" fontId="14" fillId="0" borderId="2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45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21" fontId="14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0" fontId="14" fillId="0" borderId="9" xfId="0" applyFont="1" applyBorder="1"/>
    <xf numFmtId="2" fontId="14" fillId="0" borderId="9" xfId="0" applyNumberFormat="1" applyFont="1" applyBorder="1"/>
    <xf numFmtId="1" fontId="14" fillId="0" borderId="9" xfId="0" applyNumberFormat="1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5" fontId="14" fillId="0" borderId="9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2" fontId="14" fillId="0" borderId="9" xfId="0" applyNumberFormat="1" applyFont="1" applyBorder="1" applyAlignment="1">
      <alignment horizontal="right"/>
    </xf>
    <xf numFmtId="1" fontId="14" fillId="0" borderId="9" xfId="0" applyNumberFormat="1" applyFont="1" applyBorder="1" applyAlignment="1">
      <alignment horizontal="right"/>
    </xf>
    <xf numFmtId="21" fontId="14" fillId="0" borderId="9" xfId="0" applyNumberFormat="1" applyFont="1" applyBorder="1"/>
    <xf numFmtId="1" fontId="14" fillId="0" borderId="9" xfId="0" applyNumberFormat="1" applyFont="1" applyBorder="1"/>
    <xf numFmtId="0" fontId="16" fillId="0" borderId="0" xfId="0" applyFont="1" applyBorder="1"/>
    <xf numFmtId="1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Continuous"/>
    </xf>
    <xf numFmtId="2" fontId="14" fillId="0" borderId="0" xfId="0" applyNumberFormat="1" applyFont="1" applyAlignment="1">
      <alignment horizontal="centerContinuous"/>
    </xf>
    <xf numFmtId="0" fontId="15" fillId="0" borderId="14" xfId="0" applyFont="1" applyBorder="1" applyAlignment="1">
      <alignment horizontal="centerContinuous"/>
    </xf>
    <xf numFmtId="0" fontId="15" fillId="0" borderId="1" xfId="0" applyFont="1" applyBorder="1"/>
    <xf numFmtId="0" fontId="15" fillId="0" borderId="6" xfId="0" applyFont="1" applyBorder="1"/>
    <xf numFmtId="2" fontId="17" fillId="3" borderId="7" xfId="0" applyNumberFormat="1" applyFont="1" applyFill="1" applyBorder="1" applyAlignment="1">
      <alignment wrapText="1"/>
    </xf>
    <xf numFmtId="1" fontId="17" fillId="3" borderId="7" xfId="0" applyNumberFormat="1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45" fontId="15" fillId="3" borderId="7" xfId="0" applyNumberFormat="1" applyFont="1" applyFill="1" applyBorder="1" applyAlignment="1">
      <alignment horizontal="center" wrapText="1"/>
    </xf>
    <xf numFmtId="164" fontId="15" fillId="3" borderId="7" xfId="0" applyNumberFormat="1" applyFont="1" applyFill="1" applyBorder="1" applyAlignment="1">
      <alignment horizontal="right" wrapText="1"/>
    </xf>
    <xf numFmtId="1" fontId="15" fillId="3" borderId="7" xfId="0" applyNumberFormat="1" applyFont="1" applyFill="1" applyBorder="1" applyAlignment="1">
      <alignment horizontal="right" wrapText="1"/>
    </xf>
    <xf numFmtId="0" fontId="15" fillId="3" borderId="0" xfId="0" applyFont="1" applyFill="1"/>
    <xf numFmtId="0" fontId="15" fillId="3" borderId="0" xfId="0" applyFont="1" applyFill="1" applyAlignment="1">
      <alignment wrapText="1"/>
    </xf>
    <xf numFmtId="0" fontId="15" fillId="3" borderId="0" xfId="0" applyFont="1" applyFill="1" applyAlignment="1">
      <alignment horizontal="centerContinuous" wrapText="1"/>
    </xf>
    <xf numFmtId="0" fontId="15" fillId="2" borderId="0" xfId="0" applyFont="1" applyFill="1"/>
    <xf numFmtId="0" fontId="14" fillId="0" borderId="17" xfId="0" applyFont="1" applyBorder="1"/>
    <xf numFmtId="0" fontId="14" fillId="0" borderId="10" xfId="0" applyFont="1" applyBorder="1"/>
    <xf numFmtId="164" fontId="14" fillId="0" borderId="0" xfId="0" applyNumberFormat="1" applyFont="1" applyBorder="1" applyAlignment="1">
      <alignment horizontal="center"/>
    </xf>
    <xf numFmtId="0" fontId="14" fillId="0" borderId="5" xfId="0" applyFont="1" applyBorder="1"/>
    <xf numFmtId="164" fontId="14" fillId="0" borderId="5" xfId="0" applyNumberFormat="1" applyFont="1" applyBorder="1" applyAlignment="1">
      <alignment horizontal="center"/>
    </xf>
    <xf numFmtId="0" fontId="15" fillId="0" borderId="11" xfId="0" applyFont="1" applyBorder="1"/>
    <xf numFmtId="0" fontId="15" fillId="0" borderId="11" xfId="0" applyFont="1" applyBorder="1" applyAlignment="1">
      <alignment wrapText="1"/>
    </xf>
    <xf numFmtId="0" fontId="14" fillId="3" borderId="0" xfId="0" applyFont="1" applyFill="1"/>
    <xf numFmtId="0" fontId="14" fillId="3" borderId="0" xfId="0" applyFont="1" applyFill="1" applyAlignment="1">
      <alignment wrapText="1"/>
    </xf>
    <xf numFmtId="0" fontId="14" fillId="3" borderId="0" xfId="0" applyFont="1" applyFill="1" applyAlignment="1">
      <alignment horizontal="centerContinuous" wrapText="1"/>
    </xf>
    <xf numFmtId="21" fontId="14" fillId="0" borderId="4" xfId="0" applyNumberFormat="1" applyFont="1" applyBorder="1"/>
    <xf numFmtId="0" fontId="14" fillId="0" borderId="4" xfId="0" applyFont="1" applyBorder="1"/>
    <xf numFmtId="2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1" fontId="14" fillId="0" borderId="5" xfId="0" applyNumberFormat="1" applyFont="1" applyBorder="1"/>
    <xf numFmtId="1" fontId="14" fillId="0" borderId="5" xfId="0" applyNumberFormat="1" applyFont="1" applyBorder="1"/>
    <xf numFmtId="2" fontId="14" fillId="0" borderId="5" xfId="0" applyNumberFormat="1" applyFont="1" applyBorder="1"/>
    <xf numFmtId="1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2" fontId="17" fillId="2" borderId="12" xfId="0" applyNumberFormat="1" applyFont="1" applyFill="1" applyBorder="1" applyAlignment="1">
      <alignment wrapText="1"/>
    </xf>
    <xf numFmtId="1" fontId="17" fillId="2" borderId="12" xfId="0" applyNumberFormat="1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Continuous" wrapText="1"/>
    </xf>
    <xf numFmtId="21" fontId="14" fillId="0" borderId="0" xfId="0" applyNumberFormat="1" applyFont="1" applyBorder="1"/>
    <xf numFmtId="0" fontId="14" fillId="2" borderId="0" xfId="0" applyFont="1" applyFill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centerContinuous" wrapText="1"/>
    </xf>
    <xf numFmtId="0" fontId="14" fillId="0" borderId="2" xfId="0" applyFont="1" applyBorder="1" applyAlignment="1">
      <alignment horizontal="right"/>
    </xf>
    <xf numFmtId="2" fontId="17" fillId="2" borderId="0" xfId="0" applyNumberFormat="1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 wrapText="1"/>
    </xf>
    <xf numFmtId="2" fontId="15" fillId="2" borderId="0" xfId="0" applyNumberFormat="1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45" fontId="15" fillId="2" borderId="0" xfId="0" applyNumberFormat="1" applyFont="1" applyFill="1" applyBorder="1" applyAlignment="1">
      <alignment horizontal="center" wrapText="1"/>
    </xf>
    <xf numFmtId="164" fontId="15" fillId="2" borderId="0" xfId="0" applyNumberFormat="1" applyFont="1" applyFill="1" applyBorder="1" applyAlignment="1">
      <alignment horizontal="center" wrapText="1"/>
    </xf>
    <xf numFmtId="2" fontId="15" fillId="2" borderId="0" xfId="0" applyNumberFormat="1" applyFont="1" applyFill="1" applyBorder="1" applyAlignment="1">
      <alignment horizontal="right" wrapText="1"/>
    </xf>
    <xf numFmtId="1" fontId="15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7" fillId="0" borderId="5" xfId="0" applyFont="1" applyBorder="1"/>
    <xf numFmtId="2" fontId="17" fillId="2" borderId="13" xfId="0" applyNumberFormat="1" applyFont="1" applyFill="1" applyBorder="1" applyAlignment="1">
      <alignment wrapText="1"/>
    </xf>
    <xf numFmtId="1" fontId="17" fillId="2" borderId="13" xfId="0" applyNumberFormat="1" applyFont="1" applyFill="1" applyBorder="1" applyAlignment="1">
      <alignment horizontal="center" wrapText="1"/>
    </xf>
    <xf numFmtId="2" fontId="15" fillId="2" borderId="7" xfId="0" applyNumberFormat="1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 wrapText="1"/>
    </xf>
    <xf numFmtId="0" fontId="15" fillId="0" borderId="5" xfId="0" applyFont="1" applyBorder="1"/>
    <xf numFmtId="0" fontId="18" fillId="0" borderId="0" xfId="0" applyFont="1" applyAlignment="1">
      <alignment horizontal="center"/>
    </xf>
    <xf numFmtId="0" fontId="18" fillId="0" borderId="0" xfId="0" applyFont="1"/>
    <xf numFmtId="2" fontId="19" fillId="0" borderId="20" xfId="0" applyNumberFormat="1" applyFont="1" applyBorder="1" applyAlignment="1">
      <alignment horizontal="center"/>
    </xf>
    <xf numFmtId="0" fontId="18" fillId="0" borderId="20" xfId="0" applyFont="1" applyBorder="1"/>
    <xf numFmtId="0" fontId="19" fillId="0" borderId="20" xfId="0" applyFont="1" applyBorder="1" applyAlignment="1">
      <alignment horizontal="center"/>
    </xf>
    <xf numFmtId="0" fontId="18" fillId="0" borderId="1" xfId="0" applyFont="1" applyBorder="1"/>
    <xf numFmtId="2" fontId="18" fillId="0" borderId="2" xfId="0" applyNumberFormat="1" applyFont="1" applyBorder="1"/>
    <xf numFmtId="1" fontId="18" fillId="0" borderId="2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5" fontId="18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2" fontId="18" fillId="0" borderId="29" xfId="0" applyNumberFormat="1" applyFont="1" applyBorder="1" applyAlignment="1">
      <alignment horizontal="right"/>
    </xf>
    <xf numFmtId="1" fontId="18" fillId="0" borderId="2" xfId="0" applyNumberFormat="1" applyFont="1" applyBorder="1" applyAlignment="1">
      <alignment horizontal="right"/>
    </xf>
    <xf numFmtId="0" fontId="18" fillId="0" borderId="2" xfId="0" applyFont="1" applyBorder="1"/>
    <xf numFmtId="21" fontId="18" fillId="0" borderId="0" xfId="0" applyNumberFormat="1" applyFont="1"/>
    <xf numFmtId="1" fontId="18" fillId="0" borderId="0" xfId="0" applyNumberFormat="1" applyFont="1"/>
    <xf numFmtId="2" fontId="18" fillId="0" borderId="0" xfId="0" applyNumberFormat="1" applyFont="1"/>
    <xf numFmtId="0" fontId="18" fillId="0" borderId="2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1"/>
  <sheetViews>
    <sheetView topLeftCell="A281" zoomScale="85" zoomScaleNormal="85" workbookViewId="0">
      <selection activeCell="A329" sqref="A329"/>
    </sheetView>
  </sheetViews>
  <sheetFormatPr defaultRowHeight="12.5" x14ac:dyDescent="0.25"/>
  <cols>
    <col min="1" max="1" width="4.453125" customWidth="1"/>
    <col min="2" max="2" width="28.26953125" customWidth="1"/>
    <col min="3" max="3" width="2.81640625" hidden="1" customWidth="1"/>
    <col min="4" max="4" width="25.26953125" customWidth="1"/>
    <col min="5" max="5" width="6.453125" customWidth="1"/>
    <col min="7" max="7" width="8.26953125" customWidth="1"/>
    <col min="8" max="10" width="8" customWidth="1"/>
    <col min="11" max="11" width="8" style="17" customWidth="1"/>
    <col min="12" max="12" width="16" style="17" customWidth="1"/>
    <col min="13" max="13" width="23.26953125" style="40" customWidth="1"/>
    <col min="14" max="14" width="7.81640625" style="40" bestFit="1" customWidth="1"/>
    <col min="15" max="15" width="9.1796875" style="40" customWidth="1"/>
    <col min="16" max="16" width="5.1796875" style="40" customWidth="1"/>
    <col min="17" max="17" width="57.453125" style="138" customWidth="1"/>
    <col min="18" max="26" width="8.81640625" style="17"/>
  </cols>
  <sheetData>
    <row r="1" spans="1:26" ht="18" x14ac:dyDescent="0.4">
      <c r="A1" s="1" t="s">
        <v>302</v>
      </c>
      <c r="B1" s="2"/>
      <c r="C1" s="2"/>
      <c r="D1" s="2"/>
      <c r="E1" s="2"/>
      <c r="F1" s="2"/>
      <c r="G1" s="2"/>
      <c r="H1" s="2"/>
      <c r="I1" s="2"/>
      <c r="J1" s="2"/>
      <c r="K1" s="26"/>
    </row>
    <row r="2" spans="1:26" ht="13.5" thickBot="1" x14ac:dyDescent="0.35">
      <c r="A2" s="22" t="s">
        <v>43</v>
      </c>
      <c r="D2" s="97" t="s">
        <v>134</v>
      </c>
      <c r="E2" s="98" t="e">
        <f>VLOOKUP($O15,Schedule!$A$5:$E$73,3,FALSE)</f>
        <v>#N/A</v>
      </c>
      <c r="F2" s="76" t="s">
        <v>140</v>
      </c>
      <c r="G2" s="99" t="e">
        <f>VLOOKUP($O15,Schedule!$A$5:$E$73,5,FALSE)</f>
        <v>#N/A</v>
      </c>
    </row>
    <row r="3" spans="1:26" s="12" customFormat="1" ht="108.5" x14ac:dyDescent="0.35">
      <c r="A3" s="9" t="s">
        <v>0</v>
      </c>
      <c r="B3" s="10" t="s">
        <v>164</v>
      </c>
      <c r="C3" s="10" t="s">
        <v>2</v>
      </c>
      <c r="D3" s="10" t="s">
        <v>3</v>
      </c>
      <c r="E3" s="10" t="s">
        <v>4</v>
      </c>
      <c r="F3" s="10" t="e">
        <f>"D'age ring "&amp;L13</f>
        <v>#N/A</v>
      </c>
      <c r="G3" s="10" t="e">
        <f>"S/J ring "&amp;M13</f>
        <v>#N/A</v>
      </c>
      <c r="H3" s="11" t="s">
        <v>5</v>
      </c>
      <c r="I3" s="92" t="s">
        <v>102</v>
      </c>
      <c r="J3" s="24"/>
      <c r="K3" s="24"/>
      <c r="L3" s="139" t="s">
        <v>80</v>
      </c>
      <c r="M3" s="140" t="s">
        <v>81</v>
      </c>
      <c r="N3" s="140" t="s">
        <v>77</v>
      </c>
      <c r="O3" s="141"/>
      <c r="P3" s="141"/>
      <c r="Q3" s="142"/>
      <c r="R3" s="90"/>
      <c r="S3" s="90"/>
      <c r="T3" s="90"/>
      <c r="U3" s="90"/>
      <c r="V3" s="90"/>
      <c r="W3" s="90"/>
      <c r="X3" s="90"/>
      <c r="Y3" s="90"/>
      <c r="Z3" s="90"/>
    </row>
    <row r="4" spans="1:26" x14ac:dyDescent="0.25">
      <c r="A4" s="131">
        <v>1</v>
      </c>
      <c r="B4" s="244" t="s">
        <v>344</v>
      </c>
      <c r="C4" s="4"/>
      <c r="D4" s="133" t="s">
        <v>280</v>
      </c>
      <c r="E4" s="4" t="s">
        <v>223</v>
      </c>
      <c r="F4" s="5">
        <v>0.33333333333333331</v>
      </c>
      <c r="G4" s="5">
        <v>0.4375</v>
      </c>
      <c r="H4" s="6">
        <v>0.10416666666666667</v>
      </c>
      <c r="I4" s="93"/>
      <c r="J4" s="18"/>
      <c r="K4" s="18"/>
      <c r="L4" s="143"/>
      <c r="M4" s="100"/>
      <c r="N4" s="100"/>
    </row>
    <row r="5" spans="1:26" x14ac:dyDescent="0.25">
      <c r="A5" s="131">
        <v>2</v>
      </c>
      <c r="B5" s="106" t="s">
        <v>281</v>
      </c>
      <c r="C5" s="87"/>
      <c r="D5" s="132" t="s">
        <v>282</v>
      </c>
      <c r="E5" s="106" t="s">
        <v>283</v>
      </c>
      <c r="F5" s="5">
        <v>0.33819444444444446</v>
      </c>
      <c r="G5" s="5">
        <v>0.43888888888888888</v>
      </c>
      <c r="H5" s="6">
        <v>0.1076388888888889</v>
      </c>
      <c r="I5" s="93"/>
      <c r="J5" s="18"/>
      <c r="K5" s="18" t="s">
        <v>78</v>
      </c>
      <c r="L5" s="143">
        <v>4.8611111111111112E-3</v>
      </c>
      <c r="M5" s="100">
        <v>1.3888888888888889E-3</v>
      </c>
      <c r="N5" s="100">
        <v>1.3888888888888889E-3</v>
      </c>
    </row>
    <row r="6" spans="1:26" x14ac:dyDescent="0.25">
      <c r="A6" s="131"/>
      <c r="B6" s="87"/>
      <c r="C6" s="87"/>
      <c r="D6" s="132"/>
      <c r="E6" s="106"/>
      <c r="F6" s="5"/>
      <c r="G6" s="5"/>
      <c r="H6" s="6"/>
      <c r="I6" s="93"/>
      <c r="J6" s="18"/>
      <c r="K6" s="18" t="s">
        <v>79</v>
      </c>
      <c r="L6" s="143">
        <v>4.8611111111111112E-3</v>
      </c>
      <c r="M6" s="100">
        <v>1.3888888888888889E-3</v>
      </c>
      <c r="N6" s="100" t="str">
        <f>M12</f>
        <v>0:3:52</v>
      </c>
      <c r="Q6" s="104"/>
    </row>
    <row r="7" spans="1:26" x14ac:dyDescent="0.25">
      <c r="A7" s="131"/>
      <c r="B7" s="87"/>
      <c r="C7" s="87"/>
      <c r="D7" s="132"/>
      <c r="E7" s="106"/>
      <c r="F7" s="5"/>
      <c r="G7" s="5"/>
      <c r="H7" s="6"/>
      <c r="I7" s="93"/>
      <c r="J7" s="18"/>
      <c r="K7" s="18" t="s">
        <v>82</v>
      </c>
      <c r="L7" s="89">
        <f>COUNTA(A4:A33)</f>
        <v>2</v>
      </c>
      <c r="M7" s="100"/>
      <c r="N7" s="100"/>
    </row>
    <row r="8" spans="1:26" x14ac:dyDescent="0.25">
      <c r="A8" s="131"/>
      <c r="B8" s="87"/>
      <c r="C8" s="87"/>
      <c r="D8" s="132"/>
      <c r="E8" s="106"/>
      <c r="F8" s="5"/>
      <c r="G8" s="5"/>
      <c r="H8" s="6"/>
      <c r="I8" s="93"/>
      <c r="J8" s="18"/>
      <c r="K8" s="18"/>
      <c r="L8" s="143" t="s">
        <v>54</v>
      </c>
      <c r="M8" s="38">
        <v>1544</v>
      </c>
      <c r="N8" s="100" t="s">
        <v>57</v>
      </c>
    </row>
    <row r="9" spans="1:26" x14ac:dyDescent="0.25">
      <c r="A9" s="3"/>
      <c r="B9" s="87"/>
      <c r="C9" s="87"/>
      <c r="D9" s="88"/>
      <c r="E9" s="87"/>
      <c r="F9" s="5"/>
      <c r="G9" s="5"/>
      <c r="H9" s="6"/>
      <c r="I9" s="93"/>
      <c r="J9" s="18"/>
      <c r="K9" s="18"/>
      <c r="L9" s="143" t="s">
        <v>55</v>
      </c>
      <c r="M9" s="38">
        <v>400</v>
      </c>
      <c r="N9" s="100" t="s">
        <v>56</v>
      </c>
    </row>
    <row r="10" spans="1:26" ht="13" x14ac:dyDescent="0.3">
      <c r="A10" s="3"/>
      <c r="B10" s="87"/>
      <c r="C10" s="87"/>
      <c r="D10" s="88"/>
      <c r="E10" s="87"/>
      <c r="F10" s="5"/>
      <c r="G10" s="5"/>
      <c r="H10" s="6"/>
      <c r="I10" s="93"/>
      <c r="J10" s="18"/>
      <c r="K10" s="18"/>
      <c r="L10" s="143" t="s">
        <v>58</v>
      </c>
      <c r="M10" s="89">
        <f>M8/M9</f>
        <v>3.86</v>
      </c>
      <c r="N10" s="100" t="s">
        <v>59</v>
      </c>
      <c r="O10" s="144"/>
      <c r="P10" s="145"/>
    </row>
    <row r="11" spans="1:26" x14ac:dyDescent="0.25">
      <c r="A11" s="3"/>
      <c r="B11" s="87"/>
      <c r="C11" s="87"/>
      <c r="D11" s="88"/>
      <c r="E11" s="87"/>
      <c r="F11" s="5"/>
      <c r="G11" s="5"/>
      <c r="H11" s="6"/>
      <c r="I11" s="93"/>
      <c r="J11" s="18"/>
      <c r="K11" s="18"/>
      <c r="L11" s="143" t="s">
        <v>60</v>
      </c>
      <c r="M11" s="39">
        <f>M10*60</f>
        <v>231.6</v>
      </c>
      <c r="N11" s="100" t="s">
        <v>61</v>
      </c>
    </row>
    <row r="12" spans="1:26" x14ac:dyDescent="0.25">
      <c r="A12" s="3"/>
      <c r="B12" s="87"/>
      <c r="C12" s="87"/>
      <c r="D12" s="88"/>
      <c r="E12" s="87"/>
      <c r="F12" s="5"/>
      <c r="G12" s="5"/>
      <c r="H12" s="6"/>
      <c r="I12" s="93"/>
      <c r="J12" s="18"/>
      <c r="K12" s="18"/>
      <c r="L12" s="146" t="s">
        <v>62</v>
      </c>
      <c r="M12" s="147" t="str">
        <f>"0:"&amp;INT(M8/M9) &amp; ":" &amp; ROUND(60*MOD(M8/M9,1),0)</f>
        <v>0:3:52</v>
      </c>
      <c r="N12" s="148" t="s">
        <v>145</v>
      </c>
      <c r="O12" s="149"/>
      <c r="P12" s="149"/>
    </row>
    <row r="13" spans="1:26" x14ac:dyDescent="0.25">
      <c r="A13" s="3"/>
      <c r="B13" s="87"/>
      <c r="C13" s="87"/>
      <c r="D13" s="88"/>
      <c r="E13" s="87"/>
      <c r="F13" s="5"/>
      <c r="G13" s="5"/>
      <c r="H13" s="6"/>
      <c r="I13" s="93"/>
      <c r="J13" s="18"/>
      <c r="K13" s="91" t="s">
        <v>52</v>
      </c>
      <c r="L13" s="150" t="e">
        <f>VLOOKUP(draw!L15,Schedule!$A$5:$E$73,2,FALSE)</f>
        <v>#N/A</v>
      </c>
      <c r="M13" s="150" t="e">
        <f>VLOOKUP(draw!M15,Schedule!$A$5:$E$73,2,FALSE)</f>
        <v>#N/A</v>
      </c>
      <c r="N13" s="100"/>
    </row>
    <row r="14" spans="1:26" x14ac:dyDescent="0.25">
      <c r="A14" s="3"/>
      <c r="B14" s="87"/>
      <c r="C14" s="87"/>
      <c r="D14" s="88"/>
      <c r="E14" s="87"/>
      <c r="F14" s="5"/>
      <c r="G14" s="5"/>
      <c r="H14" s="6"/>
      <c r="I14" s="93"/>
      <c r="J14" s="18"/>
      <c r="K14" s="91"/>
      <c r="L14" s="151"/>
      <c r="M14" s="89"/>
      <c r="N14" s="100"/>
    </row>
    <row r="15" spans="1:26" x14ac:dyDescent="0.25">
      <c r="A15" s="3"/>
      <c r="B15" s="87"/>
      <c r="C15" s="87"/>
      <c r="D15" s="88"/>
      <c r="E15" s="87"/>
      <c r="F15" s="5"/>
      <c r="G15" s="5"/>
      <c r="H15" s="6"/>
      <c r="I15" s="93"/>
      <c r="J15" s="18"/>
      <c r="K15" s="91" t="s">
        <v>111</v>
      </c>
      <c r="L15" s="143" t="s">
        <v>108</v>
      </c>
      <c r="M15" s="100" t="s">
        <v>112</v>
      </c>
      <c r="N15" s="100" t="s">
        <v>113</v>
      </c>
      <c r="O15" s="40" t="s">
        <v>135</v>
      </c>
    </row>
    <row r="16" spans="1:26" x14ac:dyDescent="0.25">
      <c r="A16" s="3"/>
      <c r="B16" s="87"/>
      <c r="C16" s="87"/>
      <c r="D16" s="88"/>
      <c r="E16" s="87"/>
      <c r="F16" s="5"/>
      <c r="G16" s="5"/>
      <c r="H16" s="6"/>
      <c r="I16" s="93"/>
      <c r="J16" s="18"/>
      <c r="K16" s="18"/>
      <c r="L16" s="143"/>
      <c r="M16" s="100"/>
      <c r="N16" s="100"/>
    </row>
    <row r="17" spans="1:14" x14ac:dyDescent="0.25">
      <c r="A17" s="3"/>
      <c r="B17" s="87"/>
      <c r="C17" s="87"/>
      <c r="D17" s="88"/>
      <c r="E17" s="87"/>
      <c r="F17" s="5"/>
      <c r="G17" s="5"/>
      <c r="H17" s="6"/>
      <c r="I17" s="93"/>
      <c r="J17" s="18"/>
      <c r="K17" s="18"/>
      <c r="L17" s="143"/>
      <c r="M17" s="100"/>
      <c r="N17" s="100"/>
    </row>
    <row r="18" spans="1:14" x14ac:dyDescent="0.25">
      <c r="A18" s="3"/>
      <c r="B18" s="87"/>
      <c r="C18" s="87"/>
      <c r="D18" s="88"/>
      <c r="E18" s="87"/>
      <c r="F18" s="5"/>
      <c r="G18" s="5"/>
      <c r="H18" s="6"/>
      <c r="I18" s="93"/>
      <c r="J18" s="18"/>
      <c r="K18" s="18"/>
      <c r="L18" s="143"/>
      <c r="M18" s="100"/>
      <c r="N18" s="100"/>
    </row>
    <row r="19" spans="1:14" x14ac:dyDescent="0.25">
      <c r="A19" s="3"/>
      <c r="B19" s="87"/>
      <c r="C19" s="87"/>
      <c r="D19" s="88"/>
      <c r="E19" s="87"/>
      <c r="F19" s="5"/>
      <c r="G19" s="5"/>
      <c r="H19" s="6"/>
      <c r="I19" s="93"/>
      <c r="J19" s="18"/>
      <c r="K19" s="18"/>
      <c r="L19" s="143"/>
      <c r="M19" s="100"/>
      <c r="N19" s="100"/>
    </row>
    <row r="20" spans="1:14" x14ac:dyDescent="0.25">
      <c r="A20" s="3"/>
      <c r="B20" s="87"/>
      <c r="C20" s="87"/>
      <c r="D20" s="88"/>
      <c r="E20" s="87"/>
      <c r="F20" s="5"/>
      <c r="G20" s="5"/>
      <c r="H20" s="6"/>
      <c r="I20" s="93"/>
      <c r="J20" s="18"/>
      <c r="K20" s="18"/>
      <c r="L20" s="143"/>
      <c r="M20" s="89"/>
      <c r="N20" s="100"/>
    </row>
    <row r="21" spans="1:14" x14ac:dyDescent="0.25">
      <c r="A21" s="3"/>
      <c r="B21" s="87"/>
      <c r="C21" s="87"/>
      <c r="D21" s="88"/>
      <c r="E21" s="87"/>
      <c r="F21" s="5"/>
      <c r="G21" s="5"/>
      <c r="H21" s="6"/>
      <c r="I21" s="93"/>
      <c r="J21" s="18"/>
      <c r="K21" s="18" t="s">
        <v>103</v>
      </c>
      <c r="L21" s="143"/>
      <c r="M21" s="100"/>
      <c r="N21" s="100"/>
    </row>
    <row r="22" spans="1:14" x14ac:dyDescent="0.25">
      <c r="A22" s="3"/>
      <c r="B22" s="87"/>
      <c r="C22" s="87"/>
      <c r="D22" s="88"/>
      <c r="E22" s="87"/>
      <c r="F22" s="5"/>
      <c r="G22" s="5"/>
      <c r="H22" s="6"/>
      <c r="I22" s="93"/>
      <c r="J22" s="18"/>
      <c r="K22" s="18" t="s">
        <v>104</v>
      </c>
      <c r="L22" s="143"/>
      <c r="M22" s="100"/>
      <c r="N22" s="100"/>
    </row>
    <row r="23" spans="1:14" x14ac:dyDescent="0.25">
      <c r="A23" s="3"/>
      <c r="B23" s="87"/>
      <c r="C23" s="87"/>
      <c r="D23" s="88"/>
      <c r="E23" s="87"/>
      <c r="F23" s="5"/>
      <c r="G23" s="5"/>
      <c r="H23" s="6"/>
      <c r="I23" s="93"/>
      <c r="J23" s="18"/>
      <c r="K23" s="18" t="s">
        <v>105</v>
      </c>
      <c r="L23" s="143"/>
      <c r="M23" s="100"/>
      <c r="N23" s="100"/>
    </row>
    <row r="24" spans="1:14" x14ac:dyDescent="0.25">
      <c r="A24" s="3"/>
      <c r="B24" s="87"/>
      <c r="C24" s="87"/>
      <c r="D24" s="88"/>
      <c r="E24" s="87"/>
      <c r="F24" s="5"/>
      <c r="G24" s="5"/>
      <c r="H24" s="6"/>
      <c r="I24" s="93"/>
      <c r="J24" s="18"/>
      <c r="K24" s="18"/>
      <c r="L24" s="143"/>
      <c r="M24" s="100"/>
      <c r="N24" s="100"/>
    </row>
    <row r="25" spans="1:14" x14ac:dyDescent="0.25">
      <c r="A25" s="3"/>
      <c r="B25" s="87"/>
      <c r="C25" s="87"/>
      <c r="D25" s="88"/>
      <c r="E25" s="87"/>
      <c r="F25" s="5"/>
      <c r="G25" s="5"/>
      <c r="H25" s="6"/>
      <c r="I25" s="93"/>
      <c r="J25" s="18"/>
      <c r="K25" s="18"/>
      <c r="L25" s="143"/>
      <c r="M25" s="100"/>
      <c r="N25" s="100"/>
    </row>
    <row r="26" spans="1:14" x14ac:dyDescent="0.25">
      <c r="A26" s="3"/>
      <c r="B26" s="87"/>
      <c r="C26" s="87"/>
      <c r="D26" s="88"/>
      <c r="E26" s="87"/>
      <c r="F26" s="5"/>
      <c r="G26" s="5"/>
      <c r="H26" s="6"/>
      <c r="I26" s="93"/>
      <c r="J26" s="18"/>
      <c r="K26" s="18"/>
      <c r="L26" s="143"/>
      <c r="M26" s="100"/>
      <c r="N26" s="100"/>
    </row>
    <row r="27" spans="1:14" x14ac:dyDescent="0.25">
      <c r="A27" s="3"/>
      <c r="B27" s="87"/>
      <c r="C27" s="87"/>
      <c r="D27" s="88"/>
      <c r="E27" s="87"/>
      <c r="F27" s="5"/>
      <c r="G27" s="5"/>
      <c r="H27" s="6"/>
      <c r="I27" s="93"/>
      <c r="J27" s="18"/>
      <c r="K27" s="18"/>
      <c r="L27" s="143"/>
      <c r="M27" s="100"/>
      <c r="N27" s="100"/>
    </row>
    <row r="28" spans="1:14" x14ac:dyDescent="0.25">
      <c r="A28" s="3"/>
      <c r="B28" s="87"/>
      <c r="C28" s="87"/>
      <c r="D28" s="88"/>
      <c r="E28" s="87"/>
      <c r="F28" s="5"/>
      <c r="G28" s="5"/>
      <c r="H28" s="6"/>
      <c r="I28" s="93"/>
      <c r="J28" s="18"/>
      <c r="K28" s="18"/>
      <c r="L28" s="143"/>
      <c r="M28" s="100"/>
      <c r="N28" s="100"/>
    </row>
    <row r="29" spans="1:14" x14ac:dyDescent="0.25">
      <c r="A29" s="3"/>
      <c r="B29" s="87"/>
      <c r="C29" s="87"/>
      <c r="D29" s="88"/>
      <c r="E29" s="87"/>
      <c r="F29" s="5"/>
      <c r="G29" s="5"/>
      <c r="H29" s="6"/>
      <c r="I29" s="93"/>
      <c r="J29" s="18"/>
      <c r="K29" s="18"/>
      <c r="L29" s="143"/>
      <c r="M29" s="100"/>
      <c r="N29" s="100"/>
    </row>
    <row r="30" spans="1:14" x14ac:dyDescent="0.25">
      <c r="A30" s="3"/>
      <c r="B30" s="87"/>
      <c r="C30" s="87"/>
      <c r="D30" s="88"/>
      <c r="E30" s="87"/>
      <c r="F30" s="5"/>
      <c r="G30" s="5"/>
      <c r="H30" s="6"/>
      <c r="I30" s="93"/>
      <c r="J30" s="18"/>
      <c r="K30" s="18"/>
      <c r="L30" s="143"/>
      <c r="M30" s="100"/>
      <c r="N30" s="100"/>
    </row>
    <row r="31" spans="1:14" x14ac:dyDescent="0.25">
      <c r="A31" s="3"/>
      <c r="B31" s="87"/>
      <c r="C31" s="87"/>
      <c r="D31" s="88"/>
      <c r="E31" s="87"/>
      <c r="F31" s="5"/>
      <c r="G31" s="5"/>
      <c r="H31" s="6"/>
      <c r="I31" s="93"/>
      <c r="J31" s="18"/>
      <c r="K31" s="18"/>
      <c r="L31" s="143"/>
      <c r="M31" s="100"/>
      <c r="N31" s="100"/>
    </row>
    <row r="32" spans="1:14" x14ac:dyDescent="0.25">
      <c r="A32" s="3"/>
      <c r="B32" s="87"/>
      <c r="C32" s="87"/>
      <c r="D32" s="88"/>
      <c r="E32" s="87"/>
      <c r="F32" s="5"/>
      <c r="G32" s="5"/>
      <c r="H32" s="6"/>
      <c r="I32" s="93"/>
      <c r="J32" s="18"/>
      <c r="K32" s="18"/>
      <c r="L32" s="143"/>
      <c r="M32" s="100"/>
      <c r="N32" s="100"/>
    </row>
    <row r="33" spans="1:26" s="8" customFormat="1" ht="13" thickBot="1" x14ac:dyDescent="0.3">
      <c r="A33" s="125"/>
      <c r="B33" s="126"/>
      <c r="C33" s="126"/>
      <c r="D33" s="127"/>
      <c r="E33" s="126"/>
      <c r="F33" s="128"/>
      <c r="G33" s="128"/>
      <c r="H33" s="129"/>
      <c r="I33" s="94"/>
      <c r="J33" s="18"/>
      <c r="K33" s="18"/>
      <c r="L33" s="143"/>
      <c r="M33" s="100"/>
      <c r="N33" s="100"/>
      <c r="O33" s="40"/>
      <c r="P33" s="40"/>
      <c r="Q33" s="138"/>
      <c r="R33" s="17"/>
      <c r="S33" s="17"/>
      <c r="T33" s="17"/>
      <c r="U33" s="17"/>
      <c r="V33" s="17"/>
      <c r="W33" s="17"/>
      <c r="X33" s="17"/>
      <c r="Y33" s="17"/>
      <c r="Z33" s="17"/>
    </row>
    <row r="34" spans="1:26" x14ac:dyDescent="0.25">
      <c r="L34" s="143"/>
      <c r="M34" s="100"/>
      <c r="N34" s="100"/>
    </row>
    <row r="35" spans="1:26" ht="18" hidden="1" x14ac:dyDescent="0.4">
      <c r="A35" s="1" t="str">
        <f>A1</f>
        <v>DURAL PONY CLUB CLOSED ODE 2017</v>
      </c>
      <c r="B35" s="2"/>
      <c r="C35" s="2"/>
      <c r="D35" s="2"/>
      <c r="E35" s="2"/>
      <c r="F35" s="2"/>
      <c r="G35" s="2"/>
      <c r="H35" s="2"/>
      <c r="I35" s="2"/>
      <c r="J35" s="2"/>
      <c r="K35" s="26"/>
      <c r="L35" s="143"/>
      <c r="M35" s="100"/>
      <c r="N35" s="100"/>
    </row>
    <row r="36" spans="1:26" ht="13.5" hidden="1" thickBot="1" x14ac:dyDescent="0.35">
      <c r="A36" s="134" t="s">
        <v>167</v>
      </c>
      <c r="D36" s="97" t="s">
        <v>134</v>
      </c>
      <c r="E36" s="98">
        <f>VLOOKUP($O49,Schedule!$A$5:$E$73,3,FALSE)</f>
        <v>0.51874999999999993</v>
      </c>
      <c r="F36" s="76" t="s">
        <v>140</v>
      </c>
      <c r="G36" s="99">
        <f>VLOOKUP($O49,Schedule!$A$5:$E$73,5,FALSE)</f>
        <v>0.52569444444444435</v>
      </c>
    </row>
    <row r="37" spans="1:26" s="16" customFormat="1" ht="36" hidden="1" customHeight="1" x14ac:dyDescent="0.35">
      <c r="A37" s="13" t="s">
        <v>0</v>
      </c>
      <c r="B37" s="10" t="s">
        <v>164</v>
      </c>
      <c r="C37" s="14" t="s">
        <v>2</v>
      </c>
      <c r="D37" s="14" t="s">
        <v>3</v>
      </c>
      <c r="E37" s="14" t="s">
        <v>4</v>
      </c>
      <c r="F37" s="10" t="str">
        <f>"D'age ring "&amp;L47</f>
        <v>D'age ring 1</v>
      </c>
      <c r="G37" s="10" t="str">
        <f>"S/J ring "&amp;M47</f>
        <v>S/J ring 2</v>
      </c>
      <c r="H37" s="15" t="s">
        <v>5</v>
      </c>
      <c r="I37" s="92" t="s">
        <v>102</v>
      </c>
      <c r="J37" s="25"/>
      <c r="K37" s="24"/>
      <c r="L37" s="139" t="s">
        <v>80</v>
      </c>
      <c r="M37" s="140" t="s">
        <v>81</v>
      </c>
      <c r="N37" s="140" t="s">
        <v>77</v>
      </c>
      <c r="O37" s="141"/>
      <c r="P37" s="141"/>
      <c r="Q37" s="152"/>
      <c r="R37" s="153"/>
      <c r="S37" s="153"/>
      <c r="T37" s="153"/>
      <c r="U37" s="153"/>
      <c r="V37" s="153"/>
      <c r="W37" s="153"/>
      <c r="X37" s="153"/>
      <c r="Y37" s="153"/>
      <c r="Z37" s="153"/>
    </row>
    <row r="38" spans="1:26" ht="13" hidden="1" x14ac:dyDescent="0.3">
      <c r="A38" s="166">
        <v>1</v>
      </c>
      <c r="B38" s="161" t="s">
        <v>218</v>
      </c>
      <c r="C38" s="164"/>
      <c r="D38" s="165" t="s">
        <v>219</v>
      </c>
      <c r="E38" s="165" t="s">
        <v>223</v>
      </c>
      <c r="F38" s="162">
        <v>0.33333333333333331</v>
      </c>
      <c r="G38" s="162">
        <v>0.39583333333333331</v>
      </c>
      <c r="H38" s="163">
        <v>8.3333333333333329E-2</v>
      </c>
      <c r="I38" s="93"/>
      <c r="J38" s="18"/>
      <c r="K38" s="18"/>
      <c r="L38" s="143"/>
      <c r="M38" s="100"/>
      <c r="N38" s="100"/>
      <c r="Q38" s="154"/>
    </row>
    <row r="39" spans="1:26" hidden="1" x14ac:dyDescent="0.25">
      <c r="A39" s="166">
        <v>2</v>
      </c>
      <c r="B39" s="165" t="s">
        <v>209</v>
      </c>
      <c r="C39" s="164"/>
      <c r="D39" s="164" t="s">
        <v>233</v>
      </c>
      <c r="E39" s="165" t="s">
        <v>223</v>
      </c>
      <c r="F39" s="162">
        <v>0.33819444444444446</v>
      </c>
      <c r="G39" s="162">
        <v>0.3972222222222222</v>
      </c>
      <c r="H39" s="163">
        <v>8.6805555555555566E-2</v>
      </c>
      <c r="I39" s="93"/>
      <c r="J39" s="18"/>
      <c r="K39" s="18" t="s">
        <v>78</v>
      </c>
      <c r="L39" s="143">
        <v>4.8611111111111112E-3</v>
      </c>
      <c r="M39" s="100">
        <v>1.3888888888888889E-3</v>
      </c>
      <c r="N39" s="100">
        <v>1.3888888888888889E-3</v>
      </c>
    </row>
    <row r="40" spans="1:26" hidden="1" x14ac:dyDescent="0.25">
      <c r="A40" s="131"/>
      <c r="B40" s="132"/>
      <c r="C40" s="87"/>
      <c r="D40" s="132"/>
      <c r="E40" s="132"/>
      <c r="F40" s="5"/>
      <c r="G40" s="5"/>
      <c r="H40" s="6"/>
      <c r="I40" s="93"/>
      <c r="J40" s="18"/>
      <c r="K40" s="18" t="s">
        <v>79</v>
      </c>
      <c r="L40" s="143">
        <v>4.8611111111111112E-3</v>
      </c>
      <c r="M40" s="100">
        <v>1.3888888888888889E-3</v>
      </c>
      <c r="N40" s="100" t="str">
        <f>M46</f>
        <v>0:4:32</v>
      </c>
    </row>
    <row r="41" spans="1:26" hidden="1" x14ac:dyDescent="0.25">
      <c r="A41" s="131"/>
      <c r="B41" s="106"/>
      <c r="C41" s="87"/>
      <c r="D41" s="88"/>
      <c r="E41" s="106"/>
      <c r="F41" s="5"/>
      <c r="G41" s="5"/>
      <c r="H41" s="6"/>
      <c r="I41" s="93"/>
      <c r="J41" s="18"/>
      <c r="K41" s="18" t="s">
        <v>82</v>
      </c>
      <c r="L41" s="89">
        <f>COUNTA(A38:A67)</f>
        <v>2</v>
      </c>
      <c r="M41" s="100"/>
      <c r="N41" s="100"/>
    </row>
    <row r="42" spans="1:26" hidden="1" x14ac:dyDescent="0.25">
      <c r="A42" s="3"/>
      <c r="B42" s="87"/>
      <c r="C42" s="87"/>
      <c r="D42" s="88"/>
      <c r="E42" s="87"/>
      <c r="F42" s="5"/>
      <c r="G42" s="5"/>
      <c r="H42" s="6"/>
      <c r="I42" s="93"/>
      <c r="J42" s="18"/>
      <c r="K42" s="18"/>
      <c r="L42" s="143" t="s">
        <v>54</v>
      </c>
      <c r="M42" s="38">
        <v>1702</v>
      </c>
      <c r="N42" s="100" t="s">
        <v>57</v>
      </c>
    </row>
    <row r="43" spans="1:26" hidden="1" x14ac:dyDescent="0.25">
      <c r="A43" s="3"/>
      <c r="B43" s="87"/>
      <c r="C43" s="87"/>
      <c r="D43" s="88"/>
      <c r="E43" s="87"/>
      <c r="F43" s="5"/>
      <c r="G43" s="5"/>
      <c r="H43" s="6"/>
      <c r="I43" s="93"/>
      <c r="J43" s="18"/>
      <c r="K43" s="18"/>
      <c r="L43" s="143" t="s">
        <v>55</v>
      </c>
      <c r="M43" s="38">
        <v>375</v>
      </c>
      <c r="N43" s="100" t="s">
        <v>56</v>
      </c>
    </row>
    <row r="44" spans="1:26" ht="13" hidden="1" x14ac:dyDescent="0.3">
      <c r="A44" s="3"/>
      <c r="B44" s="87"/>
      <c r="C44" s="87"/>
      <c r="D44" s="88"/>
      <c r="E44" s="87"/>
      <c r="F44" s="5"/>
      <c r="G44" s="5"/>
      <c r="H44" s="6"/>
      <c r="I44" s="93"/>
      <c r="J44" s="18"/>
      <c r="K44" s="18"/>
      <c r="L44" s="143" t="s">
        <v>58</v>
      </c>
      <c r="M44" s="89">
        <f>M42/M43</f>
        <v>4.5386666666666668</v>
      </c>
      <c r="N44" s="100" t="s">
        <v>59</v>
      </c>
      <c r="O44" s="144"/>
      <c r="P44" s="145"/>
    </row>
    <row r="45" spans="1:26" hidden="1" x14ac:dyDescent="0.25">
      <c r="A45" s="3"/>
      <c r="B45" s="87"/>
      <c r="C45" s="87"/>
      <c r="D45" s="88"/>
      <c r="E45" s="87"/>
      <c r="F45" s="5"/>
      <c r="G45" s="5"/>
      <c r="H45" s="6"/>
      <c r="I45" s="93"/>
      <c r="J45" s="18"/>
      <c r="K45" s="18"/>
      <c r="L45" s="143" t="s">
        <v>60</v>
      </c>
      <c r="M45" s="39">
        <f>M44*60</f>
        <v>272.32</v>
      </c>
      <c r="N45" s="100" t="s">
        <v>61</v>
      </c>
    </row>
    <row r="46" spans="1:26" hidden="1" x14ac:dyDescent="0.25">
      <c r="A46" s="3"/>
      <c r="B46" s="87"/>
      <c r="C46" s="87"/>
      <c r="D46" s="88"/>
      <c r="E46" s="87"/>
      <c r="F46" s="5"/>
      <c r="G46" s="5"/>
      <c r="H46" s="6"/>
      <c r="I46" s="93"/>
      <c r="J46" s="18"/>
      <c r="K46" s="18"/>
      <c r="L46" s="146" t="s">
        <v>62</v>
      </c>
      <c r="M46" s="147" t="str">
        <f>"0:"&amp;INT(M42/M43) &amp; ":" &amp; ROUND(60*MOD(M42/M43,1),0)</f>
        <v>0:4:32</v>
      </c>
      <c r="N46" s="148" t="s">
        <v>63</v>
      </c>
    </row>
    <row r="47" spans="1:26" hidden="1" x14ac:dyDescent="0.25">
      <c r="A47" s="3"/>
      <c r="B47" s="87"/>
      <c r="C47" s="87"/>
      <c r="D47" s="88"/>
      <c r="E47" s="87"/>
      <c r="F47" s="5"/>
      <c r="G47" s="5"/>
      <c r="H47" s="6"/>
      <c r="I47" s="93"/>
      <c r="J47" s="18"/>
      <c r="K47" s="91" t="s">
        <v>52</v>
      </c>
      <c r="L47" s="150">
        <f>VLOOKUP(draw!L49,Schedule!$A$5:$E$73,2,FALSE)</f>
        <v>1</v>
      </c>
      <c r="M47" s="150">
        <f>VLOOKUP(draw!M49,Schedule!$A$5:$E$73,2,FALSE)</f>
        <v>2</v>
      </c>
      <c r="N47" s="100"/>
    </row>
    <row r="48" spans="1:26" hidden="1" x14ac:dyDescent="0.25">
      <c r="A48" s="3"/>
      <c r="B48" s="87"/>
      <c r="C48" s="87"/>
      <c r="D48" s="88"/>
      <c r="E48" s="87"/>
      <c r="F48" s="5"/>
      <c r="G48" s="5"/>
      <c r="H48" s="6"/>
      <c r="I48" s="93"/>
      <c r="J48" s="18"/>
      <c r="K48" s="91"/>
      <c r="L48" s="151"/>
      <c r="M48" s="89"/>
      <c r="N48" s="100"/>
    </row>
    <row r="49" spans="1:15" hidden="1" x14ac:dyDescent="0.25">
      <c r="A49" s="3"/>
      <c r="B49" s="87"/>
      <c r="C49" s="87"/>
      <c r="D49" s="88"/>
      <c r="E49" s="87"/>
      <c r="F49" s="5"/>
      <c r="G49" s="5"/>
      <c r="H49" s="6"/>
      <c r="I49" s="93"/>
      <c r="J49" s="18"/>
      <c r="K49" s="91" t="s">
        <v>111</v>
      </c>
      <c r="L49" s="143" t="s">
        <v>110</v>
      </c>
      <c r="M49" s="100" t="s">
        <v>114</v>
      </c>
      <c r="N49" s="100" t="s">
        <v>115</v>
      </c>
      <c r="O49" s="40" t="s">
        <v>139</v>
      </c>
    </row>
    <row r="50" spans="1:15" hidden="1" x14ac:dyDescent="0.25">
      <c r="A50" s="3"/>
      <c r="B50" s="87"/>
      <c r="C50" s="87"/>
      <c r="D50" s="88"/>
      <c r="E50" s="87"/>
      <c r="F50" s="5"/>
      <c r="G50" s="5"/>
      <c r="H50" s="6"/>
      <c r="I50" s="93"/>
      <c r="J50" s="18"/>
      <c r="K50" s="18"/>
      <c r="L50" s="143"/>
      <c r="M50" s="100"/>
      <c r="N50" s="100"/>
    </row>
    <row r="51" spans="1:15" hidden="1" x14ac:dyDescent="0.25">
      <c r="A51" s="3"/>
      <c r="B51" s="87"/>
      <c r="C51" s="87"/>
      <c r="D51" s="88"/>
      <c r="E51" s="87"/>
      <c r="F51" s="5"/>
      <c r="G51" s="5"/>
      <c r="H51" s="6"/>
      <c r="I51" s="93"/>
      <c r="J51" s="18"/>
      <c r="K51" s="18"/>
      <c r="L51" s="143"/>
      <c r="M51" s="100"/>
      <c r="N51" s="100"/>
    </row>
    <row r="52" spans="1:15" hidden="1" x14ac:dyDescent="0.25">
      <c r="A52" s="3"/>
      <c r="B52" s="87"/>
      <c r="C52" s="87"/>
      <c r="D52" s="88"/>
      <c r="E52" s="87"/>
      <c r="F52" s="5"/>
      <c r="G52" s="5"/>
      <c r="H52" s="6"/>
      <c r="I52" s="93"/>
      <c r="J52" s="18"/>
      <c r="K52" s="18"/>
      <c r="L52" s="143"/>
      <c r="M52" s="100"/>
      <c r="N52" s="100"/>
    </row>
    <row r="53" spans="1:15" hidden="1" x14ac:dyDescent="0.25">
      <c r="A53" s="3"/>
      <c r="B53" s="87"/>
      <c r="C53" s="87"/>
      <c r="D53" s="88"/>
      <c r="E53" s="87"/>
      <c r="F53" s="5"/>
      <c r="G53" s="5"/>
      <c r="H53" s="6"/>
      <c r="I53" s="93"/>
      <c r="J53" s="18"/>
      <c r="K53" s="18"/>
      <c r="L53" s="143"/>
      <c r="M53" s="100"/>
      <c r="N53" s="100"/>
    </row>
    <row r="54" spans="1:15" hidden="1" x14ac:dyDescent="0.25">
      <c r="A54" s="3"/>
      <c r="B54" s="87"/>
      <c r="C54" s="87"/>
      <c r="D54" s="88"/>
      <c r="E54" s="87"/>
      <c r="F54" s="5"/>
      <c r="G54" s="5"/>
      <c r="H54" s="6"/>
      <c r="I54" s="93"/>
      <c r="J54" s="18"/>
      <c r="K54" s="18"/>
      <c r="L54" s="143"/>
      <c r="M54" s="100"/>
      <c r="N54" s="100"/>
    </row>
    <row r="55" spans="1:15" hidden="1" x14ac:dyDescent="0.25">
      <c r="A55" s="3"/>
      <c r="B55" s="87"/>
      <c r="C55" s="87"/>
      <c r="D55" s="88"/>
      <c r="E55" s="87"/>
      <c r="F55" s="5"/>
      <c r="G55" s="5"/>
      <c r="H55" s="6"/>
      <c r="I55" s="93"/>
      <c r="J55" s="18"/>
      <c r="K55" s="18"/>
      <c r="L55" s="143"/>
      <c r="M55" s="100"/>
      <c r="N55" s="100"/>
    </row>
    <row r="56" spans="1:15" hidden="1" x14ac:dyDescent="0.25">
      <c r="A56" s="3"/>
      <c r="B56" s="87"/>
      <c r="C56" s="87"/>
      <c r="D56" s="88"/>
      <c r="E56" s="87"/>
      <c r="F56" s="5"/>
      <c r="G56" s="5"/>
      <c r="H56" s="6"/>
      <c r="I56" s="93"/>
      <c r="J56" s="18"/>
      <c r="K56" s="18"/>
      <c r="L56" s="143"/>
      <c r="M56" s="100"/>
      <c r="N56" s="100"/>
    </row>
    <row r="57" spans="1:15" hidden="1" x14ac:dyDescent="0.25">
      <c r="A57" s="3"/>
      <c r="B57" s="87"/>
      <c r="C57" s="87"/>
      <c r="D57" s="88"/>
      <c r="E57" s="87"/>
      <c r="F57" s="5"/>
      <c r="G57" s="5"/>
      <c r="H57" s="6"/>
      <c r="I57" s="93"/>
      <c r="J57" s="18"/>
      <c r="K57" s="18"/>
      <c r="L57" s="143"/>
      <c r="M57" s="100"/>
      <c r="N57" s="100"/>
    </row>
    <row r="58" spans="1:15" hidden="1" x14ac:dyDescent="0.25">
      <c r="A58" s="3"/>
      <c r="B58" s="87"/>
      <c r="C58" s="87"/>
      <c r="D58" s="88"/>
      <c r="E58" s="87"/>
      <c r="F58" s="5"/>
      <c r="G58" s="5"/>
      <c r="H58" s="6"/>
      <c r="I58" s="93"/>
      <c r="J58" s="18"/>
      <c r="K58" s="18"/>
      <c r="L58" s="143"/>
      <c r="M58" s="100"/>
      <c r="N58" s="100"/>
    </row>
    <row r="59" spans="1:15" hidden="1" x14ac:dyDescent="0.25">
      <c r="A59" s="3"/>
      <c r="B59" s="87"/>
      <c r="C59" s="87"/>
      <c r="D59" s="88"/>
      <c r="E59" s="87"/>
      <c r="F59" s="5"/>
      <c r="G59" s="5"/>
      <c r="H59" s="6"/>
      <c r="I59" s="93"/>
      <c r="J59" s="18"/>
      <c r="K59" s="18"/>
      <c r="L59" s="143"/>
      <c r="M59" s="100"/>
      <c r="N59" s="100"/>
    </row>
    <row r="60" spans="1:15" hidden="1" x14ac:dyDescent="0.25">
      <c r="A60" s="3"/>
      <c r="B60" s="87"/>
      <c r="C60" s="87"/>
      <c r="D60" s="88"/>
      <c r="E60" s="87"/>
      <c r="F60" s="5"/>
      <c r="G60" s="5"/>
      <c r="H60" s="6"/>
      <c r="I60" s="93"/>
      <c r="J60" s="18"/>
      <c r="K60" s="18"/>
      <c r="L60" s="143"/>
      <c r="M60" s="100"/>
      <c r="N60" s="100"/>
    </row>
    <row r="61" spans="1:15" hidden="1" x14ac:dyDescent="0.25">
      <c r="A61" s="3"/>
      <c r="B61" s="87"/>
      <c r="C61" s="87"/>
      <c r="D61" s="88"/>
      <c r="E61" s="87"/>
      <c r="F61" s="5"/>
      <c r="G61" s="5"/>
      <c r="H61" s="6"/>
      <c r="I61" s="93"/>
      <c r="J61" s="18"/>
      <c r="K61" s="18"/>
      <c r="L61" s="143"/>
      <c r="M61" s="100"/>
      <c r="N61" s="100"/>
    </row>
    <row r="62" spans="1:15" hidden="1" x14ac:dyDescent="0.25">
      <c r="A62" s="3"/>
      <c r="B62" s="87"/>
      <c r="C62" s="87"/>
      <c r="D62" s="88"/>
      <c r="E62" s="87"/>
      <c r="F62" s="5"/>
      <c r="G62" s="5"/>
      <c r="H62" s="6"/>
      <c r="I62" s="93"/>
      <c r="J62" s="18"/>
      <c r="K62" s="18"/>
      <c r="L62" s="143"/>
      <c r="M62" s="100"/>
      <c r="N62" s="100"/>
    </row>
    <row r="63" spans="1:15" hidden="1" x14ac:dyDescent="0.25">
      <c r="A63" s="3"/>
      <c r="B63" s="87"/>
      <c r="C63" s="87"/>
      <c r="D63" s="88"/>
      <c r="E63" s="87"/>
      <c r="F63" s="5"/>
      <c r="G63" s="5"/>
      <c r="H63" s="6"/>
      <c r="I63" s="93"/>
      <c r="J63" s="18"/>
      <c r="K63" s="18"/>
      <c r="L63" s="143"/>
      <c r="M63" s="100"/>
      <c r="N63" s="100"/>
    </row>
    <row r="64" spans="1:15" hidden="1" x14ac:dyDescent="0.25">
      <c r="A64" s="3"/>
      <c r="B64" s="87"/>
      <c r="C64" s="87"/>
      <c r="D64" s="88"/>
      <c r="E64" s="87"/>
      <c r="F64" s="5"/>
      <c r="G64" s="5"/>
      <c r="H64" s="6"/>
      <c r="I64" s="93"/>
      <c r="J64" s="18"/>
      <c r="K64" s="18"/>
      <c r="L64" s="143"/>
      <c r="M64" s="100"/>
      <c r="N64" s="100"/>
    </row>
    <row r="65" spans="1:26" hidden="1" x14ac:dyDescent="0.25">
      <c r="A65" s="3"/>
      <c r="B65" s="87"/>
      <c r="C65" s="87"/>
      <c r="D65" s="88"/>
      <c r="E65" s="87"/>
      <c r="F65" s="5"/>
      <c r="G65" s="5"/>
      <c r="H65" s="6"/>
      <c r="I65" s="93"/>
      <c r="J65" s="18"/>
      <c r="K65" s="18"/>
      <c r="L65" s="143"/>
      <c r="M65" s="100"/>
      <c r="N65" s="100"/>
    </row>
    <row r="66" spans="1:26" hidden="1" x14ac:dyDescent="0.25">
      <c r="A66" s="3"/>
      <c r="B66" s="87"/>
      <c r="C66" s="87"/>
      <c r="D66" s="88"/>
      <c r="E66" s="87"/>
      <c r="F66" s="5"/>
      <c r="G66" s="5"/>
      <c r="H66" s="6"/>
      <c r="I66" s="93"/>
      <c r="J66" s="18"/>
      <c r="K66" s="18"/>
      <c r="L66" s="143"/>
      <c r="M66" s="100"/>
      <c r="N66" s="100"/>
    </row>
    <row r="67" spans="1:26" s="8" customFormat="1" ht="13" hidden="1" thickBot="1" x14ac:dyDescent="0.3">
      <c r="A67" s="125"/>
      <c r="B67" s="126"/>
      <c r="C67" s="126"/>
      <c r="D67" s="127"/>
      <c r="E67" s="126"/>
      <c r="F67" s="128"/>
      <c r="G67" s="128"/>
      <c r="H67" s="129"/>
      <c r="I67" s="94"/>
      <c r="J67" s="18"/>
      <c r="K67" s="18"/>
      <c r="L67" s="143"/>
      <c r="M67" s="100"/>
      <c r="N67" s="100"/>
      <c r="O67" s="40"/>
      <c r="P67" s="40"/>
      <c r="Q67" s="138"/>
      <c r="R67" s="17"/>
      <c r="S67" s="17"/>
      <c r="T67" s="17"/>
      <c r="U67" s="17"/>
      <c r="V67" s="17"/>
      <c r="W67" s="17"/>
      <c r="X67" s="17"/>
      <c r="Y67" s="17"/>
      <c r="Z67" s="17"/>
    </row>
    <row r="68" spans="1:26" hidden="1" x14ac:dyDescent="0.25">
      <c r="L68" s="143"/>
      <c r="M68" s="100"/>
      <c r="N68" s="100"/>
    </row>
    <row r="69" spans="1:26" ht="18" x14ac:dyDescent="0.4">
      <c r="A69" s="1" t="str">
        <f>A1</f>
        <v>DURAL PONY CLUB CLOSED ODE 2017</v>
      </c>
      <c r="B69" s="2"/>
      <c r="C69" s="2"/>
      <c r="D69" s="2"/>
      <c r="E69" s="2"/>
      <c r="F69" s="2"/>
      <c r="G69" s="2"/>
      <c r="H69" s="2"/>
      <c r="I69" s="2"/>
      <c r="J69" s="2"/>
      <c r="K69" s="26"/>
      <c r="L69" s="143"/>
      <c r="M69" s="100"/>
      <c r="N69" s="100"/>
    </row>
    <row r="70" spans="1:26" ht="13.5" thickBot="1" x14ac:dyDescent="0.35">
      <c r="A70" s="134" t="s">
        <v>284</v>
      </c>
      <c r="D70" s="97" t="s">
        <v>134</v>
      </c>
      <c r="E70" s="98">
        <f>VLOOKUP($O83,Schedule!$A$5:$E$73,3,FALSE)</f>
        <v>0.46249999999999997</v>
      </c>
      <c r="F70" s="76" t="s">
        <v>140</v>
      </c>
      <c r="G70" s="99">
        <f>VLOOKUP($O83,Schedule!$A$5:$E$73,5,FALSE)</f>
        <v>0.48958333333333331</v>
      </c>
    </row>
    <row r="71" spans="1:26" s="16" customFormat="1" ht="37.9" customHeight="1" x14ac:dyDescent="0.35">
      <c r="A71" s="13" t="s">
        <v>0</v>
      </c>
      <c r="B71" s="10" t="s">
        <v>164</v>
      </c>
      <c r="C71" s="14" t="s">
        <v>2</v>
      </c>
      <c r="D71" s="14" t="s">
        <v>3</v>
      </c>
      <c r="E71" s="14" t="s">
        <v>4</v>
      </c>
      <c r="F71" s="10" t="str">
        <f>"D'age ring "&amp;L81</f>
        <v>D'age ring 2</v>
      </c>
      <c r="G71" s="10" t="str">
        <f>"S/J ring "&amp;M81</f>
        <v>S/J ring 2</v>
      </c>
      <c r="H71" s="15" t="s">
        <v>5</v>
      </c>
      <c r="I71" s="92" t="s">
        <v>102</v>
      </c>
      <c r="J71" s="25"/>
      <c r="K71" s="24"/>
      <c r="L71" s="139" t="s">
        <v>80</v>
      </c>
      <c r="M71" s="140" t="s">
        <v>81</v>
      </c>
      <c r="N71" s="140" t="s">
        <v>77</v>
      </c>
      <c r="O71" s="141"/>
      <c r="P71" s="141"/>
      <c r="Q71" s="152"/>
      <c r="R71" s="153"/>
      <c r="S71" s="153"/>
      <c r="T71" s="153"/>
      <c r="U71" s="153"/>
      <c r="V71" s="153"/>
      <c r="W71" s="153"/>
      <c r="X71" s="153"/>
      <c r="Y71" s="153"/>
      <c r="Z71" s="153"/>
    </row>
    <row r="72" spans="1:26" x14ac:dyDescent="0.25">
      <c r="A72" s="169">
        <v>3</v>
      </c>
      <c r="B72" s="167" t="s">
        <v>218</v>
      </c>
      <c r="C72" s="167"/>
      <c r="D72" s="167" t="s">
        <v>285</v>
      </c>
      <c r="E72" s="170" t="s">
        <v>223</v>
      </c>
      <c r="F72" s="168">
        <v>0.3430555555555555</v>
      </c>
      <c r="G72" s="171">
        <v>0.44791666666666669</v>
      </c>
      <c r="H72" s="172">
        <v>7.2916666666666671E-2</v>
      </c>
      <c r="I72" s="93"/>
      <c r="J72" s="18"/>
      <c r="K72" s="18"/>
      <c r="L72" s="143"/>
      <c r="M72" s="100"/>
      <c r="N72" s="100"/>
    </row>
    <row r="73" spans="1:26" x14ac:dyDescent="0.25">
      <c r="A73" s="131">
        <v>4</v>
      </c>
      <c r="B73" s="4" t="s">
        <v>286</v>
      </c>
      <c r="C73" s="87"/>
      <c r="D73" s="106" t="s">
        <v>287</v>
      </c>
      <c r="E73" s="132" t="s">
        <v>234</v>
      </c>
      <c r="F73" s="5">
        <v>0.34791666666666665</v>
      </c>
      <c r="G73" s="5">
        <v>0.44930555555555557</v>
      </c>
      <c r="H73" s="6">
        <v>7.4999999999999997E-2</v>
      </c>
      <c r="I73" s="93"/>
      <c r="J73" s="18"/>
      <c r="K73" s="18" t="s">
        <v>78</v>
      </c>
      <c r="L73" s="143">
        <v>4.8611111111111112E-3</v>
      </c>
      <c r="M73" s="100">
        <v>1.3888888888888889E-3</v>
      </c>
      <c r="N73" s="100">
        <v>6.9444444444444447E-4</v>
      </c>
    </row>
    <row r="74" spans="1:26" x14ac:dyDescent="0.25">
      <c r="A74" s="131">
        <v>5</v>
      </c>
      <c r="B74" s="106" t="s">
        <v>288</v>
      </c>
      <c r="C74" s="87"/>
      <c r="D74" s="132" t="s">
        <v>289</v>
      </c>
      <c r="E74" s="132" t="s">
        <v>223</v>
      </c>
      <c r="F74" s="5">
        <v>0.3527777777777778</v>
      </c>
      <c r="G74" s="5">
        <v>0.45069444444444445</v>
      </c>
      <c r="H74" s="6">
        <v>7.7083333333333337E-2</v>
      </c>
      <c r="I74" s="93"/>
      <c r="J74" s="18"/>
      <c r="K74" s="18" t="s">
        <v>79</v>
      </c>
      <c r="L74" s="143">
        <v>4.8611111111111112E-3</v>
      </c>
      <c r="M74" s="100">
        <v>1.3888888888888889E-3</v>
      </c>
      <c r="N74" s="100">
        <f>M80</f>
        <v>2.8819444444444444E-3</v>
      </c>
    </row>
    <row r="75" spans="1:26" x14ac:dyDescent="0.25">
      <c r="A75" s="131">
        <v>6</v>
      </c>
      <c r="B75" s="87" t="s">
        <v>290</v>
      </c>
      <c r="C75" s="87"/>
      <c r="D75" s="132" t="s">
        <v>238</v>
      </c>
      <c r="E75" s="132" t="s">
        <v>224</v>
      </c>
      <c r="F75" s="5">
        <v>0.3576388888888889</v>
      </c>
      <c r="G75" s="5">
        <v>0.45208333333333334</v>
      </c>
      <c r="H75" s="6">
        <v>7.9166666666666663E-2</v>
      </c>
      <c r="I75" s="93"/>
      <c r="J75" s="18"/>
      <c r="K75" s="18" t="s">
        <v>82</v>
      </c>
      <c r="L75" s="89">
        <f>COUNTA(A72:A101)</f>
        <v>11</v>
      </c>
      <c r="M75" s="100"/>
      <c r="N75" s="100"/>
    </row>
    <row r="76" spans="1:26" x14ac:dyDescent="0.25">
      <c r="A76" s="131">
        <v>7</v>
      </c>
      <c r="B76" s="106" t="s">
        <v>291</v>
      </c>
      <c r="C76" s="87"/>
      <c r="D76" s="132" t="s">
        <v>292</v>
      </c>
      <c r="E76" s="132" t="s">
        <v>293</v>
      </c>
      <c r="F76" s="5">
        <v>0.36249999999999999</v>
      </c>
      <c r="G76" s="5">
        <v>0.45347222222222222</v>
      </c>
      <c r="H76" s="6">
        <v>8.1250000000000003E-2</v>
      </c>
      <c r="I76" s="93"/>
      <c r="J76" s="18"/>
      <c r="K76" s="18"/>
      <c r="L76" s="143" t="s">
        <v>54</v>
      </c>
      <c r="M76" s="38">
        <v>1671</v>
      </c>
      <c r="N76" s="100" t="s">
        <v>57</v>
      </c>
    </row>
    <row r="77" spans="1:26" x14ac:dyDescent="0.25">
      <c r="A77" s="131">
        <v>8</v>
      </c>
      <c r="B77" s="106" t="s">
        <v>294</v>
      </c>
      <c r="C77" s="87"/>
      <c r="D77" s="132" t="s">
        <v>295</v>
      </c>
      <c r="E77" s="132" t="s">
        <v>283</v>
      </c>
      <c r="F77" s="5">
        <v>0.36736111111111108</v>
      </c>
      <c r="G77" s="5">
        <v>0.4548611111111111</v>
      </c>
      <c r="H77" s="6">
        <v>8.5416666666666655E-2</v>
      </c>
      <c r="I77" s="93"/>
      <c r="J77" s="18"/>
      <c r="K77" s="18"/>
      <c r="L77" s="143" t="s">
        <v>55</v>
      </c>
      <c r="M77" s="38">
        <v>350</v>
      </c>
      <c r="N77" s="100" t="s">
        <v>56</v>
      </c>
    </row>
    <row r="78" spans="1:26" ht="13" x14ac:dyDescent="0.3">
      <c r="A78" s="131">
        <v>9</v>
      </c>
      <c r="B78" s="106" t="s">
        <v>210</v>
      </c>
      <c r="C78" s="87"/>
      <c r="D78" s="132" t="s">
        <v>211</v>
      </c>
      <c r="E78" s="132" t="s">
        <v>223</v>
      </c>
      <c r="F78" s="5">
        <v>0.37222222222222223</v>
      </c>
      <c r="G78" s="5">
        <v>0.45624999999999999</v>
      </c>
      <c r="H78" s="6">
        <v>8.7500000000000008E-2</v>
      </c>
      <c r="I78" s="93"/>
      <c r="J78" s="18"/>
      <c r="K78" s="18"/>
      <c r="L78" s="143" t="s">
        <v>58</v>
      </c>
      <c r="M78" s="89">
        <f>M76/M77</f>
        <v>4.774285714285714</v>
      </c>
      <c r="N78" s="100" t="s">
        <v>59</v>
      </c>
      <c r="O78" s="144"/>
      <c r="P78" s="145"/>
    </row>
    <row r="79" spans="1:26" x14ac:dyDescent="0.25">
      <c r="A79" s="131">
        <v>10</v>
      </c>
      <c r="B79" s="106" t="s">
        <v>296</v>
      </c>
      <c r="C79" s="87"/>
      <c r="D79" s="132" t="s">
        <v>297</v>
      </c>
      <c r="E79" s="132" t="s">
        <v>283</v>
      </c>
      <c r="F79" s="5">
        <v>0.37708333333333338</v>
      </c>
      <c r="G79" s="5">
        <v>0.45763888888888887</v>
      </c>
      <c r="H79" s="6">
        <v>8.9583333333333334E-2</v>
      </c>
      <c r="I79" s="93"/>
      <c r="J79" s="18"/>
      <c r="K79" s="18"/>
      <c r="L79" s="143" t="s">
        <v>60</v>
      </c>
      <c r="M79" s="39">
        <f>M78*60</f>
        <v>286.45714285714286</v>
      </c>
      <c r="N79" s="100" t="s">
        <v>61</v>
      </c>
    </row>
    <row r="80" spans="1:26" x14ac:dyDescent="0.25">
      <c r="A80" s="131">
        <v>11</v>
      </c>
      <c r="B80" s="106" t="s">
        <v>298</v>
      </c>
      <c r="C80" s="87"/>
      <c r="D80" s="132" t="s">
        <v>299</v>
      </c>
      <c r="E80" s="132" t="s">
        <v>283</v>
      </c>
      <c r="F80" s="5">
        <v>0.38194444444444442</v>
      </c>
      <c r="G80" s="5">
        <v>0.45902777777777781</v>
      </c>
      <c r="H80" s="6">
        <v>9.1666666666666674E-2</v>
      </c>
      <c r="I80" s="93"/>
      <c r="J80" s="18"/>
      <c r="K80" s="18"/>
      <c r="L80" s="146" t="s">
        <v>62</v>
      </c>
      <c r="M80" s="147">
        <v>2.8819444444444444E-3</v>
      </c>
      <c r="N80" s="148" t="s">
        <v>63</v>
      </c>
    </row>
    <row r="81" spans="1:15" x14ac:dyDescent="0.25">
      <c r="A81" s="131">
        <v>12</v>
      </c>
      <c r="B81" s="106" t="s">
        <v>300</v>
      </c>
      <c r="C81" s="87"/>
      <c r="D81" s="132" t="s">
        <v>301</v>
      </c>
      <c r="E81" s="132" t="s">
        <v>293</v>
      </c>
      <c r="F81" s="5">
        <v>0.38680555555555557</v>
      </c>
      <c r="G81" s="5">
        <v>0.4604166666666667</v>
      </c>
      <c r="H81" s="6">
        <v>9.375E-2</v>
      </c>
      <c r="I81" s="93"/>
      <c r="J81" s="18"/>
      <c r="K81" s="91" t="s">
        <v>52</v>
      </c>
      <c r="L81" s="150">
        <f>VLOOKUP(draw!L83,Schedule!$A$5:$E$73,2,FALSE)</f>
        <v>2</v>
      </c>
      <c r="M81" s="150">
        <f>VLOOKUP(draw!M83,Schedule!$A$5:$E$73,2,FALSE)</f>
        <v>2</v>
      </c>
      <c r="N81" s="100"/>
    </row>
    <row r="82" spans="1:15" x14ac:dyDescent="0.25">
      <c r="A82" s="3">
        <v>13</v>
      </c>
      <c r="B82" s="87" t="s">
        <v>235</v>
      </c>
      <c r="C82" s="87"/>
      <c r="D82" s="88" t="s">
        <v>236</v>
      </c>
      <c r="E82" s="87" t="s">
        <v>223</v>
      </c>
      <c r="F82" s="5">
        <v>0.39166666666666666</v>
      </c>
      <c r="G82" s="5">
        <v>0.46180555555555558</v>
      </c>
      <c r="H82" s="6">
        <v>9.5833333333333326E-2</v>
      </c>
      <c r="I82" s="93"/>
      <c r="J82" s="18"/>
      <c r="K82" s="91"/>
      <c r="L82" s="151"/>
      <c r="M82" s="89"/>
      <c r="N82" s="100"/>
    </row>
    <row r="83" spans="1:15" x14ac:dyDescent="0.25">
      <c r="A83" s="3"/>
      <c r="B83" s="87"/>
      <c r="C83" s="87"/>
      <c r="D83" s="88"/>
      <c r="E83" s="87"/>
      <c r="F83" s="5"/>
      <c r="G83" s="5"/>
      <c r="H83" s="6"/>
      <c r="I83" s="93"/>
      <c r="J83" s="18"/>
      <c r="K83" s="91" t="s">
        <v>111</v>
      </c>
      <c r="L83" s="143" t="s">
        <v>107</v>
      </c>
      <c r="M83" s="100" t="s">
        <v>116</v>
      </c>
      <c r="N83" s="100" t="s">
        <v>117</v>
      </c>
      <c r="O83" s="40" t="s">
        <v>138</v>
      </c>
    </row>
    <row r="84" spans="1:15" hidden="1" x14ac:dyDescent="0.25">
      <c r="A84" s="3"/>
      <c r="B84" s="87"/>
      <c r="C84" s="87"/>
      <c r="D84" s="88"/>
      <c r="E84" s="87"/>
      <c r="F84" s="5"/>
      <c r="G84" s="5"/>
      <c r="H84" s="6"/>
      <c r="I84" s="93"/>
      <c r="J84" s="18"/>
      <c r="K84" s="18"/>
      <c r="L84" s="143"/>
      <c r="M84" s="100"/>
      <c r="N84" s="100"/>
    </row>
    <row r="85" spans="1:15" hidden="1" x14ac:dyDescent="0.25">
      <c r="A85" s="3"/>
      <c r="B85" s="87"/>
      <c r="C85" s="87"/>
      <c r="D85" s="88"/>
      <c r="E85" s="87"/>
      <c r="F85" s="5"/>
      <c r="G85" s="5"/>
      <c r="H85" s="6"/>
      <c r="I85" s="93"/>
      <c r="J85" s="18"/>
      <c r="K85" s="18"/>
      <c r="L85" s="143"/>
      <c r="M85" s="100"/>
      <c r="N85" s="100"/>
    </row>
    <row r="86" spans="1:15" hidden="1" x14ac:dyDescent="0.25">
      <c r="A86" s="3"/>
      <c r="B86" s="87"/>
      <c r="C86" s="87"/>
      <c r="D86" s="88"/>
      <c r="E86" s="87"/>
      <c r="F86" s="5"/>
      <c r="G86" s="5"/>
      <c r="H86" s="6"/>
      <c r="I86" s="93"/>
      <c r="J86" s="18"/>
      <c r="K86" s="18"/>
      <c r="L86" s="143"/>
      <c r="M86" s="100"/>
      <c r="N86" s="100"/>
    </row>
    <row r="87" spans="1:15" hidden="1" x14ac:dyDescent="0.25">
      <c r="A87" s="3"/>
      <c r="B87" s="87"/>
      <c r="C87" s="87"/>
      <c r="D87" s="88"/>
      <c r="E87" s="87"/>
      <c r="F87" s="5"/>
      <c r="G87" s="5"/>
      <c r="H87" s="6"/>
      <c r="I87" s="93"/>
      <c r="J87" s="18"/>
      <c r="K87" s="18"/>
      <c r="L87" s="143"/>
      <c r="M87" s="100"/>
      <c r="N87" s="100"/>
    </row>
    <row r="88" spans="1:15" hidden="1" x14ac:dyDescent="0.25">
      <c r="A88" s="3"/>
      <c r="B88" s="87"/>
      <c r="C88" s="87"/>
      <c r="D88" s="88"/>
      <c r="E88" s="87"/>
      <c r="F88" s="5"/>
      <c r="G88" s="5"/>
      <c r="H88" s="6"/>
      <c r="I88" s="93"/>
      <c r="J88" s="18"/>
      <c r="K88" s="18"/>
      <c r="L88" s="143"/>
      <c r="M88" s="100"/>
      <c r="N88" s="100"/>
    </row>
    <row r="89" spans="1:15" hidden="1" x14ac:dyDescent="0.25">
      <c r="A89" s="3"/>
      <c r="B89" s="87"/>
      <c r="C89" s="87"/>
      <c r="D89" s="88"/>
      <c r="E89" s="87"/>
      <c r="F89" s="5"/>
      <c r="G89" s="5"/>
      <c r="H89" s="6"/>
      <c r="I89" s="93"/>
      <c r="J89" s="18"/>
      <c r="K89" s="18"/>
      <c r="L89" s="143"/>
      <c r="M89" s="155"/>
      <c r="N89" s="100"/>
    </row>
    <row r="90" spans="1:15" hidden="1" x14ac:dyDescent="0.25">
      <c r="A90" s="3"/>
      <c r="B90" s="87"/>
      <c r="C90" s="87"/>
      <c r="D90" s="88"/>
      <c r="E90" s="87"/>
      <c r="F90" s="5"/>
      <c r="G90" s="5"/>
      <c r="H90" s="6"/>
      <c r="I90" s="93"/>
      <c r="J90" s="18"/>
      <c r="K90" s="18"/>
      <c r="L90" s="143"/>
      <c r="M90" s="100"/>
      <c r="N90" s="100"/>
    </row>
    <row r="91" spans="1:15" hidden="1" x14ac:dyDescent="0.25">
      <c r="A91" s="3"/>
      <c r="B91" s="87"/>
      <c r="C91" s="87"/>
      <c r="D91" s="88"/>
      <c r="E91" s="87"/>
      <c r="F91" s="5"/>
      <c r="G91" s="5"/>
      <c r="H91" s="6"/>
      <c r="I91" s="93"/>
      <c r="J91" s="18"/>
      <c r="K91" s="18"/>
      <c r="L91" s="143"/>
      <c r="M91" s="100"/>
      <c r="N91" s="100"/>
    </row>
    <row r="92" spans="1:15" hidden="1" x14ac:dyDescent="0.25">
      <c r="A92" s="3"/>
      <c r="B92" s="87"/>
      <c r="C92" s="87"/>
      <c r="D92" s="88"/>
      <c r="E92" s="87"/>
      <c r="F92" s="5"/>
      <c r="G92" s="5"/>
      <c r="H92" s="6"/>
      <c r="I92" s="93"/>
      <c r="J92" s="18"/>
      <c r="K92" s="18"/>
      <c r="L92" s="143"/>
      <c r="M92" s="100"/>
      <c r="N92" s="100"/>
    </row>
    <row r="93" spans="1:15" hidden="1" x14ac:dyDescent="0.25">
      <c r="A93" s="3"/>
      <c r="B93" s="87"/>
      <c r="C93" s="87"/>
      <c r="D93" s="88"/>
      <c r="E93" s="87"/>
      <c r="F93" s="5"/>
      <c r="G93" s="5"/>
      <c r="H93" s="6"/>
      <c r="I93" s="93"/>
      <c r="J93" s="18"/>
      <c r="K93" s="18"/>
      <c r="L93" s="143"/>
      <c r="M93" s="100"/>
      <c r="N93" s="100"/>
    </row>
    <row r="94" spans="1:15" hidden="1" x14ac:dyDescent="0.25">
      <c r="A94" s="3"/>
      <c r="B94" s="87"/>
      <c r="C94" s="87"/>
      <c r="D94" s="88"/>
      <c r="E94" s="87"/>
      <c r="F94" s="5"/>
      <c r="G94" s="5"/>
      <c r="H94" s="6"/>
      <c r="I94" s="93"/>
      <c r="J94" s="18"/>
      <c r="K94" s="18"/>
      <c r="L94" s="143"/>
      <c r="M94" s="100"/>
      <c r="N94" s="100"/>
    </row>
    <row r="95" spans="1:15" hidden="1" x14ac:dyDescent="0.25">
      <c r="A95" s="3"/>
      <c r="B95" s="87"/>
      <c r="C95" s="87"/>
      <c r="D95" s="88"/>
      <c r="E95" s="87"/>
      <c r="F95" s="5"/>
      <c r="G95" s="5"/>
      <c r="H95" s="6"/>
      <c r="I95" s="93"/>
      <c r="J95" s="18"/>
      <c r="K95" s="18"/>
      <c r="L95" s="143"/>
      <c r="M95" s="100"/>
      <c r="N95" s="100"/>
    </row>
    <row r="96" spans="1:15" hidden="1" x14ac:dyDescent="0.25">
      <c r="A96" s="3"/>
      <c r="B96" s="87"/>
      <c r="C96" s="87"/>
      <c r="D96" s="88"/>
      <c r="E96" s="87"/>
      <c r="F96" s="5"/>
      <c r="G96" s="5"/>
      <c r="H96" s="6"/>
      <c r="I96" s="93"/>
      <c r="J96" s="18"/>
      <c r="K96" s="18"/>
      <c r="L96" s="143"/>
      <c r="M96" s="100"/>
      <c r="N96" s="100"/>
    </row>
    <row r="97" spans="1:26" hidden="1" x14ac:dyDescent="0.25">
      <c r="A97" s="3"/>
      <c r="B97" s="87"/>
      <c r="C97" s="87"/>
      <c r="D97" s="88"/>
      <c r="E97" s="87"/>
      <c r="F97" s="5"/>
      <c r="G97" s="5"/>
      <c r="H97" s="6"/>
      <c r="I97" s="93"/>
      <c r="J97" s="18"/>
      <c r="K97" s="18"/>
      <c r="L97" s="143"/>
      <c r="M97" s="100"/>
      <c r="N97" s="100"/>
    </row>
    <row r="98" spans="1:26" hidden="1" x14ac:dyDescent="0.25">
      <c r="A98" s="3"/>
      <c r="B98" s="87"/>
      <c r="C98" s="87"/>
      <c r="D98" s="88"/>
      <c r="E98" s="87"/>
      <c r="F98" s="5"/>
      <c r="G98" s="5"/>
      <c r="H98" s="6"/>
      <c r="I98" s="93"/>
      <c r="J98" s="18"/>
      <c r="K98" s="18"/>
      <c r="L98" s="143"/>
      <c r="M98" s="100"/>
      <c r="N98" s="100"/>
    </row>
    <row r="99" spans="1:26" hidden="1" x14ac:dyDescent="0.25">
      <c r="A99" s="3"/>
      <c r="B99" s="87"/>
      <c r="C99" s="87"/>
      <c r="D99" s="88"/>
      <c r="E99" s="87"/>
      <c r="F99" s="5"/>
      <c r="G99" s="5"/>
      <c r="H99" s="6"/>
      <c r="I99" s="93"/>
      <c r="J99" s="18"/>
      <c r="K99" s="18"/>
      <c r="L99" s="143"/>
      <c r="M99" s="100"/>
      <c r="N99" s="100"/>
    </row>
    <row r="100" spans="1:26" s="7" customFormat="1" hidden="1" x14ac:dyDescent="0.25">
      <c r="A100" s="3"/>
      <c r="B100" s="87"/>
      <c r="C100" s="87"/>
      <c r="D100" s="88"/>
      <c r="E100" s="87"/>
      <c r="F100" s="5"/>
      <c r="G100" s="5"/>
      <c r="H100" s="6"/>
      <c r="I100" s="93"/>
      <c r="J100" s="18"/>
      <c r="K100" s="18"/>
      <c r="L100" s="143"/>
      <c r="M100" s="100"/>
      <c r="N100" s="100"/>
      <c r="O100" s="40"/>
      <c r="P100" s="40"/>
      <c r="Q100" s="138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s="8" customFormat="1" ht="13" hidden="1" thickBot="1" x14ac:dyDescent="0.3">
      <c r="A101" s="125"/>
      <c r="B101" s="126"/>
      <c r="C101" s="126"/>
      <c r="D101" s="127"/>
      <c r="E101" s="126"/>
      <c r="F101" s="128"/>
      <c r="G101" s="128"/>
      <c r="H101" s="129"/>
      <c r="I101" s="94"/>
      <c r="J101" s="18"/>
      <c r="K101" s="18"/>
      <c r="L101" s="143"/>
      <c r="M101" s="100"/>
      <c r="N101" s="100"/>
      <c r="O101" s="40"/>
      <c r="P101" s="40"/>
      <c r="Q101" s="138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5">
      <c r="L102" s="143"/>
      <c r="M102" s="100"/>
      <c r="N102" s="100"/>
    </row>
    <row r="103" spans="1:26" ht="18" hidden="1" x14ac:dyDescent="0.4">
      <c r="A103" s="1" t="str">
        <f>A1</f>
        <v>DURAL PONY CLUB CLOSED ODE 2017</v>
      </c>
      <c r="B103" s="2"/>
      <c r="C103" s="2"/>
      <c r="D103" s="2"/>
      <c r="E103" s="2"/>
      <c r="F103" s="2"/>
      <c r="G103" s="2"/>
      <c r="H103" s="2"/>
      <c r="I103" s="2"/>
      <c r="J103" s="2"/>
      <c r="K103" s="26"/>
      <c r="L103" s="143"/>
      <c r="M103" s="100"/>
      <c r="N103" s="100"/>
    </row>
    <row r="104" spans="1:26" ht="13.5" hidden="1" thickBot="1" x14ac:dyDescent="0.35">
      <c r="A104" s="134" t="s">
        <v>201</v>
      </c>
      <c r="D104" s="97" t="s">
        <v>134</v>
      </c>
      <c r="E104" s="98">
        <f>VLOOKUP($O117,Schedule!$A$5:$E$73,3,FALSE)</f>
        <v>0.46249999999999997</v>
      </c>
      <c r="F104" s="76" t="s">
        <v>140</v>
      </c>
      <c r="G104" s="99">
        <f>VLOOKUP($O117,Schedule!$A$5:$E$73,5,FALSE)</f>
        <v>0.48958333333333331</v>
      </c>
    </row>
    <row r="105" spans="1:26" ht="39" hidden="1" customHeight="1" x14ac:dyDescent="0.35">
      <c r="A105" s="9" t="s">
        <v>0</v>
      </c>
      <c r="B105" s="10" t="s">
        <v>164</v>
      </c>
      <c r="C105" s="10" t="s">
        <v>2</v>
      </c>
      <c r="D105" s="10" t="s">
        <v>3</v>
      </c>
      <c r="E105" s="10" t="s">
        <v>4</v>
      </c>
      <c r="F105" s="10" t="str">
        <f>"D'age ring "&amp;L115</f>
        <v>D'age ring 2</v>
      </c>
      <c r="G105" s="10" t="str">
        <f>"S/J ring "&amp;M115</f>
        <v>S/J ring 2</v>
      </c>
      <c r="H105" s="11" t="s">
        <v>5</v>
      </c>
      <c r="I105" s="92" t="s">
        <v>102</v>
      </c>
      <c r="J105" s="24"/>
      <c r="K105" s="24"/>
      <c r="L105" s="139" t="s">
        <v>80</v>
      </c>
      <c r="M105" s="140" t="s">
        <v>81</v>
      </c>
      <c r="N105" s="140" t="s">
        <v>77</v>
      </c>
      <c r="O105" s="141"/>
      <c r="P105" s="141"/>
      <c r="Q105" s="152"/>
    </row>
    <row r="106" spans="1:26" hidden="1" x14ac:dyDescent="0.25">
      <c r="A106" s="180">
        <v>4</v>
      </c>
      <c r="B106" s="173" t="s">
        <v>210</v>
      </c>
      <c r="C106" s="173"/>
      <c r="D106" s="182" t="s">
        <v>211</v>
      </c>
      <c r="E106" s="181" t="s">
        <v>223</v>
      </c>
      <c r="F106" s="174">
        <v>0.34791666666666665</v>
      </c>
      <c r="G106" s="174">
        <v>0.41111111111111115</v>
      </c>
      <c r="H106" s="175">
        <v>6.458333333333334E-2</v>
      </c>
      <c r="I106" s="93"/>
      <c r="J106" s="18"/>
      <c r="K106" s="18"/>
      <c r="L106" s="143"/>
      <c r="M106" s="100"/>
      <c r="N106" s="100"/>
    </row>
    <row r="107" spans="1:26" hidden="1" x14ac:dyDescent="0.25">
      <c r="A107" s="180">
        <v>5</v>
      </c>
      <c r="B107" s="173" t="s">
        <v>235</v>
      </c>
      <c r="C107" s="176"/>
      <c r="D107" s="182" t="s">
        <v>236</v>
      </c>
      <c r="E107" s="176" t="s">
        <v>223</v>
      </c>
      <c r="F107" s="174">
        <v>0.3527777777777778</v>
      </c>
      <c r="G107" s="174">
        <v>0.41250000000000003</v>
      </c>
      <c r="H107" s="175">
        <v>6.6666666666666666E-2</v>
      </c>
      <c r="I107" s="93"/>
      <c r="J107" s="18"/>
      <c r="K107" s="18" t="s">
        <v>78</v>
      </c>
      <c r="L107" s="143">
        <v>4.8611111111111112E-3</v>
      </c>
      <c r="M107" s="100">
        <v>1.3888888888888889E-3</v>
      </c>
      <c r="N107" s="100">
        <v>6.9444444444444447E-4</v>
      </c>
    </row>
    <row r="108" spans="1:26" hidden="1" x14ac:dyDescent="0.25">
      <c r="A108" s="180">
        <v>6</v>
      </c>
      <c r="B108" s="173" t="s">
        <v>237</v>
      </c>
      <c r="C108" s="176"/>
      <c r="D108" s="183" t="s">
        <v>238</v>
      </c>
      <c r="E108" s="176" t="s">
        <v>224</v>
      </c>
      <c r="F108" s="174">
        <v>0.3576388888888889</v>
      </c>
      <c r="G108" s="174">
        <v>0.41388888888888892</v>
      </c>
      <c r="H108" s="175">
        <v>6.8749999999999992E-2</v>
      </c>
      <c r="I108" s="93"/>
      <c r="J108" s="18"/>
      <c r="K108" s="18" t="s">
        <v>79</v>
      </c>
      <c r="L108" s="143">
        <v>4.8611111111111112E-3</v>
      </c>
      <c r="M108" s="100">
        <v>1.3888888888888889E-3</v>
      </c>
      <c r="N108" s="100" t="str">
        <f>M114</f>
        <v>0:3:42</v>
      </c>
    </row>
    <row r="109" spans="1:26" ht="13" hidden="1" thickBot="1" x14ac:dyDescent="0.3">
      <c r="A109" s="180">
        <v>7</v>
      </c>
      <c r="B109" s="178" t="s">
        <v>239</v>
      </c>
      <c r="C109" s="176"/>
      <c r="D109" s="179" t="s">
        <v>240</v>
      </c>
      <c r="E109" s="176" t="s">
        <v>223</v>
      </c>
      <c r="F109" s="174">
        <v>0.36249999999999999</v>
      </c>
      <c r="G109" s="174">
        <v>0.4152777777777778</v>
      </c>
      <c r="H109" s="175">
        <v>7.0833333333333331E-2</v>
      </c>
      <c r="I109" s="93"/>
      <c r="J109" s="18"/>
      <c r="K109" s="18" t="s">
        <v>82</v>
      </c>
      <c r="L109" s="89">
        <f>COUNTA(A106:A135)</f>
        <v>5</v>
      </c>
      <c r="M109" s="100"/>
      <c r="N109" s="100"/>
    </row>
    <row r="110" spans="1:26" hidden="1" x14ac:dyDescent="0.25">
      <c r="A110" s="180">
        <v>41</v>
      </c>
      <c r="B110" s="177" t="s">
        <v>208</v>
      </c>
      <c r="C110" s="176"/>
      <c r="D110" s="182" t="s">
        <v>241</v>
      </c>
      <c r="E110" s="176" t="s">
        <v>223</v>
      </c>
      <c r="F110" s="174">
        <v>0.36736111111111108</v>
      </c>
      <c r="G110" s="174">
        <v>0.41666666666666669</v>
      </c>
      <c r="H110" s="175">
        <v>7.2222222222222229E-2</v>
      </c>
      <c r="I110" s="93"/>
      <c r="J110" s="18"/>
      <c r="K110" s="18"/>
      <c r="L110" s="143" t="s">
        <v>54</v>
      </c>
      <c r="M110" s="38">
        <v>1295</v>
      </c>
      <c r="N110" s="100" t="s">
        <v>57</v>
      </c>
    </row>
    <row r="111" spans="1:26" hidden="1" x14ac:dyDescent="0.25">
      <c r="A111" s="131"/>
      <c r="B111" s="110"/>
      <c r="C111" s="87"/>
      <c r="D111" s="108"/>
      <c r="E111" s="132"/>
      <c r="F111" s="5"/>
      <c r="G111" s="5"/>
      <c r="H111" s="6"/>
      <c r="I111" s="93"/>
      <c r="J111" s="18"/>
      <c r="K111" s="18"/>
      <c r="L111" s="143" t="s">
        <v>55</v>
      </c>
      <c r="M111" s="38">
        <v>350</v>
      </c>
      <c r="N111" s="100" t="s">
        <v>56</v>
      </c>
    </row>
    <row r="112" spans="1:26" ht="13" hidden="1" x14ac:dyDescent="0.3">
      <c r="A112" s="3"/>
      <c r="B112" s="110"/>
      <c r="C112" s="87"/>
      <c r="D112" s="108"/>
      <c r="E112" s="110"/>
      <c r="F112" s="5"/>
      <c r="G112" s="5"/>
      <c r="H112" s="6"/>
      <c r="I112" s="93"/>
      <c r="J112" s="18"/>
      <c r="K112" s="18"/>
      <c r="L112" s="143" t="s">
        <v>58</v>
      </c>
      <c r="M112" s="89">
        <f>M110/M111</f>
        <v>3.7</v>
      </c>
      <c r="N112" s="100" t="s">
        <v>59</v>
      </c>
      <c r="O112" s="144"/>
      <c r="P112" s="145"/>
    </row>
    <row r="113" spans="1:16" hidden="1" x14ac:dyDescent="0.25">
      <c r="A113" s="3"/>
      <c r="B113" s="110"/>
      <c r="C113" s="87"/>
      <c r="D113" s="108"/>
      <c r="E113" s="112"/>
      <c r="F113" s="5"/>
      <c r="G113" s="5"/>
      <c r="H113" s="6"/>
      <c r="I113" s="93"/>
      <c r="J113" s="18"/>
      <c r="K113" s="18"/>
      <c r="L113" s="143" t="s">
        <v>60</v>
      </c>
      <c r="M113" s="39">
        <f>M112*60</f>
        <v>222</v>
      </c>
      <c r="N113" s="100" t="s">
        <v>61</v>
      </c>
    </row>
    <row r="114" spans="1:16" hidden="1" x14ac:dyDescent="0.25">
      <c r="A114" s="3"/>
      <c r="B114" s="110"/>
      <c r="C114" s="87"/>
      <c r="D114" s="4"/>
      <c r="E114" s="112"/>
      <c r="F114" s="5"/>
      <c r="G114" s="5"/>
      <c r="H114" s="6"/>
      <c r="I114" s="93"/>
      <c r="J114" s="18"/>
      <c r="K114" s="18"/>
      <c r="L114" s="146" t="s">
        <v>62</v>
      </c>
      <c r="M114" s="147" t="str">
        <f>"0:"&amp;INT(M110/M111) &amp; ":" &amp; ROUND(60*MOD(M110/M111,1),0)</f>
        <v>0:3:42</v>
      </c>
      <c r="N114" s="148" t="s">
        <v>63</v>
      </c>
    </row>
    <row r="115" spans="1:16" hidden="1" x14ac:dyDescent="0.25">
      <c r="A115" s="3"/>
      <c r="B115" s="87"/>
      <c r="C115" s="87"/>
      <c r="D115" s="88"/>
      <c r="E115" s="106"/>
      <c r="F115" s="5"/>
      <c r="G115" s="5"/>
      <c r="H115" s="6"/>
      <c r="I115" s="93"/>
      <c r="J115" s="18"/>
      <c r="K115" s="91" t="s">
        <v>52</v>
      </c>
      <c r="L115" s="150">
        <f>VLOOKUP(draw!L117,Schedule!$A$5:$E$73,2,FALSE)</f>
        <v>2</v>
      </c>
      <c r="M115" s="150">
        <f>VLOOKUP(draw!M117,Schedule!$A$5:$E$73,2,FALSE)</f>
        <v>2</v>
      </c>
      <c r="N115" s="100"/>
    </row>
    <row r="116" spans="1:16" hidden="1" x14ac:dyDescent="0.25">
      <c r="A116" s="3"/>
      <c r="B116" s="87"/>
      <c r="C116" s="87"/>
      <c r="D116" s="88"/>
      <c r="E116" s="106"/>
      <c r="F116" s="5"/>
      <c r="G116" s="5"/>
      <c r="H116" s="6"/>
      <c r="I116" s="93"/>
      <c r="J116" s="18"/>
      <c r="K116" s="91"/>
      <c r="L116" s="151"/>
      <c r="M116" s="89"/>
      <c r="N116" s="100"/>
    </row>
    <row r="117" spans="1:16" hidden="1" x14ac:dyDescent="0.25">
      <c r="A117" s="3"/>
      <c r="B117" s="106"/>
      <c r="C117" s="87"/>
      <c r="D117" s="88"/>
      <c r="E117" s="106"/>
      <c r="F117" s="5"/>
      <c r="G117" s="5"/>
      <c r="H117" s="6"/>
      <c r="I117" s="93"/>
      <c r="J117" s="18"/>
      <c r="K117" s="91" t="s">
        <v>111</v>
      </c>
      <c r="L117" s="143" t="s">
        <v>202</v>
      </c>
      <c r="M117" s="100" t="s">
        <v>203</v>
      </c>
      <c r="N117" s="100" t="s">
        <v>204</v>
      </c>
      <c r="O117" s="40" t="s">
        <v>205</v>
      </c>
    </row>
    <row r="118" spans="1:16" hidden="1" x14ac:dyDescent="0.25">
      <c r="A118" s="3"/>
      <c r="B118" s="106"/>
      <c r="C118" s="87"/>
      <c r="D118" s="88"/>
      <c r="E118" s="106"/>
      <c r="F118" s="5"/>
      <c r="G118" s="5"/>
      <c r="H118" s="6"/>
      <c r="I118" s="93"/>
      <c r="J118" s="18"/>
      <c r="K118" s="18"/>
      <c r="L118" s="143"/>
      <c r="M118" s="100"/>
      <c r="N118" s="100"/>
    </row>
    <row r="119" spans="1:16" hidden="1" x14ac:dyDescent="0.25">
      <c r="A119" s="3"/>
      <c r="B119" s="106"/>
      <c r="C119" s="87"/>
      <c r="D119" s="88"/>
      <c r="E119" s="106"/>
      <c r="F119" s="5"/>
      <c r="G119" s="5"/>
      <c r="H119" s="6"/>
      <c r="I119" s="93"/>
      <c r="J119" s="18"/>
      <c r="K119" s="18"/>
      <c r="L119" s="143"/>
      <c r="M119" s="100"/>
      <c r="N119" s="100"/>
    </row>
    <row r="120" spans="1:16" hidden="1" x14ac:dyDescent="0.25">
      <c r="A120" s="3"/>
      <c r="B120" s="87"/>
      <c r="C120" s="87"/>
      <c r="D120" s="88"/>
      <c r="E120" s="87"/>
      <c r="F120" s="5"/>
      <c r="G120" s="5"/>
      <c r="H120" s="6"/>
      <c r="I120" s="93"/>
      <c r="J120" s="18"/>
      <c r="K120" s="18"/>
      <c r="L120" s="143"/>
      <c r="M120" s="100"/>
      <c r="N120" s="100"/>
    </row>
    <row r="121" spans="1:16" hidden="1" x14ac:dyDescent="0.25">
      <c r="A121" s="3"/>
      <c r="B121" s="87"/>
      <c r="C121" s="87"/>
      <c r="D121" s="88"/>
      <c r="E121" s="87"/>
      <c r="F121" s="5"/>
      <c r="G121" s="5"/>
      <c r="H121" s="6"/>
      <c r="I121" s="93"/>
      <c r="J121" s="18"/>
      <c r="K121" s="18"/>
      <c r="L121" s="143"/>
      <c r="M121" s="100"/>
      <c r="N121" s="100"/>
    </row>
    <row r="122" spans="1:16" hidden="1" x14ac:dyDescent="0.25">
      <c r="A122" s="3"/>
      <c r="B122" s="87"/>
      <c r="C122" s="87"/>
      <c r="D122" s="88"/>
      <c r="E122" s="87"/>
      <c r="F122" s="5"/>
      <c r="G122" s="5"/>
      <c r="H122" s="6"/>
      <c r="I122" s="93"/>
      <c r="J122" s="18"/>
      <c r="K122" s="18"/>
      <c r="L122" s="143"/>
      <c r="M122" s="100"/>
      <c r="N122" s="100"/>
    </row>
    <row r="123" spans="1:16" hidden="1" x14ac:dyDescent="0.25">
      <c r="A123" s="3"/>
      <c r="B123" s="87"/>
      <c r="C123" s="87"/>
      <c r="D123" s="88"/>
      <c r="E123" s="87"/>
      <c r="F123" s="5"/>
      <c r="G123" s="5"/>
      <c r="H123" s="6"/>
      <c r="I123" s="93"/>
      <c r="J123" s="18"/>
      <c r="K123" s="18"/>
      <c r="L123" s="143"/>
      <c r="M123" s="100"/>
      <c r="N123" s="100"/>
    </row>
    <row r="124" spans="1:16" hidden="1" x14ac:dyDescent="0.25">
      <c r="A124" s="3"/>
      <c r="B124" s="87"/>
      <c r="C124" s="87"/>
      <c r="D124" s="88"/>
      <c r="E124" s="87"/>
      <c r="F124" s="5"/>
      <c r="G124" s="5"/>
      <c r="H124" s="6"/>
      <c r="I124" s="93"/>
      <c r="J124" s="18"/>
      <c r="K124" s="18"/>
      <c r="L124" s="143"/>
      <c r="M124" s="100"/>
      <c r="N124" s="100"/>
    </row>
    <row r="125" spans="1:16" hidden="1" x14ac:dyDescent="0.25">
      <c r="A125" s="3"/>
      <c r="B125" s="87"/>
      <c r="C125" s="87"/>
      <c r="D125" s="88"/>
      <c r="E125" s="87"/>
      <c r="F125" s="5"/>
      <c r="G125" s="5"/>
      <c r="H125" s="6"/>
      <c r="I125" s="93"/>
      <c r="J125" s="18"/>
      <c r="K125" s="18"/>
      <c r="L125" s="143"/>
      <c r="M125" s="100"/>
      <c r="N125" s="100"/>
    </row>
    <row r="126" spans="1:16" hidden="1" x14ac:dyDescent="0.25">
      <c r="A126" s="3"/>
      <c r="B126" s="87"/>
      <c r="C126" s="87"/>
      <c r="D126" s="88"/>
      <c r="E126" s="87"/>
      <c r="F126" s="5"/>
      <c r="G126" s="5"/>
      <c r="H126" s="6"/>
      <c r="I126" s="93"/>
      <c r="J126" s="18"/>
      <c r="K126" s="18"/>
      <c r="L126" s="143"/>
      <c r="M126" s="100"/>
      <c r="N126" s="100"/>
    </row>
    <row r="127" spans="1:16" hidden="1" x14ac:dyDescent="0.25">
      <c r="A127" s="3"/>
      <c r="B127" s="87"/>
      <c r="C127" s="87"/>
      <c r="D127" s="88"/>
      <c r="E127" s="87"/>
      <c r="F127" s="5"/>
      <c r="G127" s="5"/>
      <c r="H127" s="6"/>
      <c r="I127" s="93"/>
      <c r="J127" s="18"/>
      <c r="K127" s="18"/>
      <c r="L127" s="143"/>
      <c r="M127" s="100"/>
      <c r="N127" s="100"/>
      <c r="P127" s="100"/>
    </row>
    <row r="128" spans="1:16" hidden="1" x14ac:dyDescent="0.25">
      <c r="A128" s="3"/>
      <c r="B128" s="87"/>
      <c r="C128" s="87"/>
      <c r="D128" s="88"/>
      <c r="E128" s="87"/>
      <c r="F128" s="5"/>
      <c r="G128" s="5"/>
      <c r="H128" s="6"/>
      <c r="I128" s="93"/>
      <c r="J128" s="18"/>
      <c r="K128" s="18"/>
      <c r="L128" s="143"/>
      <c r="M128" s="100"/>
      <c r="N128" s="100"/>
    </row>
    <row r="129" spans="1:26" hidden="1" x14ac:dyDescent="0.25">
      <c r="A129" s="3"/>
      <c r="B129" s="87"/>
      <c r="C129" s="87"/>
      <c r="D129" s="88"/>
      <c r="E129" s="87"/>
      <c r="F129" s="5"/>
      <c r="G129" s="5"/>
      <c r="H129" s="6"/>
      <c r="I129" s="93"/>
      <c r="J129" s="18"/>
      <c r="K129" s="18"/>
      <c r="L129" s="143"/>
      <c r="M129" s="100"/>
      <c r="N129" s="100"/>
    </row>
    <row r="130" spans="1:26" hidden="1" x14ac:dyDescent="0.25">
      <c r="A130" s="3"/>
      <c r="B130" s="87"/>
      <c r="C130" s="87"/>
      <c r="D130" s="88"/>
      <c r="E130" s="87"/>
      <c r="F130" s="5"/>
      <c r="G130" s="5"/>
      <c r="H130" s="6"/>
      <c r="I130" s="93"/>
      <c r="J130" s="18"/>
      <c r="K130" s="18"/>
      <c r="L130" s="143"/>
      <c r="M130" s="100"/>
      <c r="N130" s="100"/>
    </row>
    <row r="131" spans="1:26" hidden="1" x14ac:dyDescent="0.25">
      <c r="A131" s="3"/>
      <c r="B131" s="87"/>
      <c r="C131" s="87"/>
      <c r="D131" s="88"/>
      <c r="E131" s="87"/>
      <c r="F131" s="5"/>
      <c r="G131" s="5"/>
      <c r="H131" s="6"/>
      <c r="I131" s="93"/>
      <c r="J131" s="18"/>
      <c r="K131" s="18"/>
      <c r="L131" s="143"/>
      <c r="M131" s="100"/>
      <c r="N131" s="100"/>
    </row>
    <row r="132" spans="1:26" hidden="1" x14ac:dyDescent="0.25">
      <c r="A132" s="3"/>
      <c r="B132" s="87"/>
      <c r="C132" s="87"/>
      <c r="D132" s="88"/>
      <c r="E132" s="87"/>
      <c r="F132" s="5"/>
      <c r="G132" s="5"/>
      <c r="H132" s="6"/>
      <c r="I132" s="93"/>
      <c r="J132" s="18"/>
      <c r="K132" s="18"/>
      <c r="L132" s="143"/>
      <c r="M132" s="100"/>
      <c r="N132" s="100"/>
    </row>
    <row r="133" spans="1:26" hidden="1" x14ac:dyDescent="0.25">
      <c r="A133" s="3"/>
      <c r="B133" s="87"/>
      <c r="C133" s="87"/>
      <c r="D133" s="88"/>
      <c r="E133" s="87"/>
      <c r="F133" s="5"/>
      <c r="G133" s="5"/>
      <c r="H133" s="6"/>
      <c r="I133" s="93"/>
      <c r="J133" s="18"/>
      <c r="K133" s="18"/>
      <c r="L133" s="143"/>
      <c r="M133" s="100"/>
      <c r="N133" s="100"/>
    </row>
    <row r="134" spans="1:26" hidden="1" x14ac:dyDescent="0.25">
      <c r="A134" s="3"/>
      <c r="B134" s="87"/>
      <c r="C134" s="87"/>
      <c r="D134" s="88"/>
      <c r="E134" s="87"/>
      <c r="F134" s="5"/>
      <c r="G134" s="5"/>
      <c r="H134" s="6"/>
      <c r="I134" s="93"/>
      <c r="J134" s="18"/>
      <c r="K134" s="18"/>
      <c r="L134" s="143"/>
      <c r="M134" s="100"/>
      <c r="N134" s="100"/>
    </row>
    <row r="135" spans="1:26" hidden="1" x14ac:dyDescent="0.25">
      <c r="A135" s="3"/>
      <c r="B135" s="87"/>
      <c r="C135" s="87"/>
      <c r="D135" s="88"/>
      <c r="E135" s="87"/>
      <c r="F135" s="5"/>
      <c r="G135" s="5"/>
      <c r="H135" s="6"/>
      <c r="I135" s="93"/>
      <c r="J135" s="18"/>
      <c r="K135" s="18"/>
      <c r="L135" s="143"/>
      <c r="M135" s="100"/>
      <c r="N135" s="100"/>
    </row>
    <row r="136" spans="1:26" s="8" customFormat="1" ht="13" hidden="1" thickBot="1" x14ac:dyDescent="0.3">
      <c r="A136" s="125"/>
      <c r="B136" s="126"/>
      <c r="C136" s="126"/>
      <c r="D136" s="127"/>
      <c r="E136" s="126"/>
      <c r="F136" s="128"/>
      <c r="G136" s="128"/>
      <c r="H136" s="129"/>
      <c r="I136" s="94"/>
      <c r="J136" s="18"/>
      <c r="K136" s="18"/>
      <c r="L136" s="143"/>
      <c r="M136" s="100"/>
      <c r="N136" s="100"/>
      <c r="O136" s="40"/>
      <c r="P136" s="40"/>
      <c r="Q136" s="138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idden="1" x14ac:dyDescent="0.25">
      <c r="L137" s="143"/>
      <c r="M137" s="100"/>
      <c r="N137" s="100"/>
    </row>
    <row r="138" spans="1:26" ht="18" hidden="1" x14ac:dyDescent="0.4">
      <c r="A138" s="1" t="str">
        <f>A1</f>
        <v>DURAL PONY CLUB CLOSED ODE 2017</v>
      </c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143"/>
      <c r="M138" s="100"/>
      <c r="N138" s="100"/>
    </row>
    <row r="139" spans="1:26" ht="13.5" hidden="1" thickBot="1" x14ac:dyDescent="0.35">
      <c r="A139" s="134" t="s">
        <v>168</v>
      </c>
      <c r="D139" s="97" t="s">
        <v>134</v>
      </c>
      <c r="E139" s="98">
        <f>VLOOKUP($O152,Schedule!$A$5:$E$73,3,FALSE)</f>
        <v>0.39583333333333331</v>
      </c>
      <c r="F139" s="76" t="s">
        <v>140</v>
      </c>
      <c r="G139" s="99">
        <f>VLOOKUP($O152,Schedule!$A$5:$E$73,5,FALSE)</f>
        <v>0.4375</v>
      </c>
    </row>
    <row r="140" spans="1:26" s="12" customFormat="1" ht="33.65" hidden="1" customHeight="1" x14ac:dyDescent="0.35">
      <c r="A140" s="9" t="s">
        <v>0</v>
      </c>
      <c r="B140" s="10" t="s">
        <v>164</v>
      </c>
      <c r="C140" s="10" t="s">
        <v>2</v>
      </c>
      <c r="D140" s="10" t="s">
        <v>3</v>
      </c>
      <c r="E140" s="10" t="s">
        <v>4</v>
      </c>
      <c r="F140" s="10" t="str">
        <f>"D'age ring "&amp;L150</f>
        <v>D'age ring 2</v>
      </c>
      <c r="G140" s="10" t="str">
        <f>"S/J ring "&amp;M150</f>
        <v>S/J ring 2</v>
      </c>
      <c r="H140" s="11" t="s">
        <v>5</v>
      </c>
      <c r="I140" s="92" t="s">
        <v>102</v>
      </c>
      <c r="J140" s="24"/>
      <c r="K140" s="24"/>
      <c r="L140" s="139" t="s">
        <v>80</v>
      </c>
      <c r="M140" s="140" t="s">
        <v>81</v>
      </c>
      <c r="N140" s="140" t="s">
        <v>77</v>
      </c>
      <c r="O140" s="141"/>
      <c r="P140" s="141"/>
      <c r="Q140" s="152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idden="1" x14ac:dyDescent="0.25">
      <c r="A141" s="188">
        <v>8</v>
      </c>
      <c r="B141" s="184" t="s">
        <v>242</v>
      </c>
      <c r="C141" s="184"/>
      <c r="D141" s="189" t="s">
        <v>243</v>
      </c>
      <c r="E141" s="187" t="s">
        <v>223</v>
      </c>
      <c r="F141" s="185">
        <v>0.33333333333333331</v>
      </c>
      <c r="G141" s="185">
        <v>0.43055555555555558</v>
      </c>
      <c r="H141" s="186">
        <v>0.53472222222222221</v>
      </c>
      <c r="I141" s="93"/>
      <c r="J141" s="18"/>
      <c r="K141" s="18"/>
      <c r="L141" s="143"/>
      <c r="M141" s="100"/>
      <c r="N141" s="100"/>
    </row>
    <row r="142" spans="1:26" hidden="1" x14ac:dyDescent="0.25">
      <c r="A142" s="188">
        <v>9</v>
      </c>
      <c r="B142" s="184" t="s">
        <v>244</v>
      </c>
      <c r="C142" s="184"/>
      <c r="D142" s="189" t="s">
        <v>245</v>
      </c>
      <c r="E142" s="187" t="s">
        <v>224</v>
      </c>
      <c r="F142" s="185">
        <v>0.33819444444444446</v>
      </c>
      <c r="G142" s="185">
        <v>0.43194444444444446</v>
      </c>
      <c r="H142" s="186">
        <v>0.53611111111111109</v>
      </c>
      <c r="I142" s="93"/>
      <c r="J142" s="18"/>
      <c r="K142" s="18" t="s">
        <v>78</v>
      </c>
      <c r="L142" s="143">
        <v>4.8611111111111112E-3</v>
      </c>
      <c r="M142" s="100">
        <v>1.3888888888888889E-3</v>
      </c>
      <c r="N142" s="100">
        <v>6.9444444444444447E-4</v>
      </c>
    </row>
    <row r="143" spans="1:26" hidden="1" x14ac:dyDescent="0.25">
      <c r="A143" s="131"/>
      <c r="B143" s="87"/>
      <c r="C143" s="87"/>
      <c r="D143" s="133"/>
      <c r="E143" s="132"/>
      <c r="F143" s="5"/>
      <c r="G143" s="5"/>
      <c r="H143" s="6"/>
      <c r="I143" s="93"/>
      <c r="J143" s="18"/>
      <c r="K143" s="18" t="s">
        <v>79</v>
      </c>
      <c r="L143" s="143">
        <v>4.8611111111111112E-3</v>
      </c>
      <c r="M143" s="100">
        <v>1.3888888888888889E-3</v>
      </c>
      <c r="N143" s="100" t="str">
        <f>M149</f>
        <v>0:3:59</v>
      </c>
    </row>
    <row r="144" spans="1:26" hidden="1" x14ac:dyDescent="0.25">
      <c r="A144" s="131"/>
      <c r="B144" s="110"/>
      <c r="C144" s="87"/>
      <c r="D144" s="133"/>
      <c r="E144" s="132"/>
      <c r="F144" s="5"/>
      <c r="G144" s="5"/>
      <c r="H144" s="6"/>
      <c r="I144" s="93"/>
      <c r="J144" s="18"/>
      <c r="K144" s="18" t="s">
        <v>82</v>
      </c>
      <c r="L144" s="89">
        <f>COUNTA(A141:A170)</f>
        <v>2</v>
      </c>
      <c r="M144" s="100"/>
      <c r="N144" s="100"/>
    </row>
    <row r="145" spans="1:16" hidden="1" x14ac:dyDescent="0.25">
      <c r="A145" s="131"/>
      <c r="B145" s="4"/>
      <c r="C145" s="4"/>
      <c r="D145" s="133"/>
      <c r="E145" s="132"/>
      <c r="F145" s="5"/>
      <c r="G145" s="5"/>
      <c r="H145" s="6"/>
      <c r="I145" s="93"/>
      <c r="J145" s="18"/>
      <c r="K145" s="18"/>
      <c r="L145" s="143" t="s">
        <v>54</v>
      </c>
      <c r="M145" s="38">
        <v>1295</v>
      </c>
      <c r="N145" s="100" t="s">
        <v>57</v>
      </c>
    </row>
    <row r="146" spans="1:16" hidden="1" x14ac:dyDescent="0.25">
      <c r="A146" s="131"/>
      <c r="B146" s="110"/>
      <c r="C146" s="87"/>
      <c r="D146" s="133"/>
      <c r="E146" s="132"/>
      <c r="F146" s="5"/>
      <c r="G146" s="5"/>
      <c r="H146" s="6"/>
      <c r="I146" s="93"/>
      <c r="J146" s="18"/>
      <c r="K146" s="18"/>
      <c r="L146" s="143" t="s">
        <v>55</v>
      </c>
      <c r="M146" s="38">
        <v>325</v>
      </c>
      <c r="N146" s="100" t="s">
        <v>56</v>
      </c>
    </row>
    <row r="147" spans="1:16" ht="13" hidden="1" x14ac:dyDescent="0.3">
      <c r="A147" s="131"/>
      <c r="B147" s="110"/>
      <c r="C147" s="87"/>
      <c r="D147" s="133"/>
      <c r="E147" s="132"/>
      <c r="F147" s="5"/>
      <c r="G147" s="5"/>
      <c r="H147" s="6"/>
      <c r="I147" s="93"/>
      <c r="J147" s="18"/>
      <c r="K147" s="18"/>
      <c r="L147" s="143" t="s">
        <v>58</v>
      </c>
      <c r="M147" s="89">
        <f>M145/M146</f>
        <v>3.9846153846153847</v>
      </c>
      <c r="N147" s="100" t="s">
        <v>59</v>
      </c>
      <c r="O147" s="144"/>
      <c r="P147" s="145"/>
    </row>
    <row r="148" spans="1:16" hidden="1" x14ac:dyDescent="0.25">
      <c r="A148" s="131"/>
      <c r="B148" s="110"/>
      <c r="C148" s="87"/>
      <c r="D148" s="137"/>
      <c r="E148" s="132"/>
      <c r="F148" s="5"/>
      <c r="G148" s="5"/>
      <c r="H148" s="6"/>
      <c r="I148" s="93"/>
      <c r="J148" s="18"/>
      <c r="K148" s="18"/>
      <c r="L148" s="143" t="s">
        <v>60</v>
      </c>
      <c r="M148" s="39">
        <f>M147*60</f>
        <v>239.07692307692309</v>
      </c>
      <c r="N148" s="100" t="s">
        <v>61</v>
      </c>
    </row>
    <row r="149" spans="1:16" hidden="1" x14ac:dyDescent="0.25">
      <c r="A149" s="131"/>
      <c r="B149" s="110"/>
      <c r="C149" s="87"/>
      <c r="D149" s="133"/>
      <c r="E149" s="132"/>
      <c r="F149" s="5"/>
      <c r="G149" s="5"/>
      <c r="H149" s="6"/>
      <c r="I149" s="93"/>
      <c r="J149" s="18"/>
      <c r="K149" s="18"/>
      <c r="L149" s="146" t="s">
        <v>62</v>
      </c>
      <c r="M149" s="147" t="str">
        <f>"0:"&amp;INT(M145/M146) &amp; ":" &amp; ROUND(60*MOD(M145/M146,1),0)</f>
        <v>0:3:59</v>
      </c>
      <c r="N149" s="148" t="s">
        <v>63</v>
      </c>
    </row>
    <row r="150" spans="1:16" hidden="1" x14ac:dyDescent="0.25">
      <c r="A150" s="131"/>
      <c r="B150" s="106"/>
      <c r="C150" s="87"/>
      <c r="D150" s="133"/>
      <c r="E150" s="132"/>
      <c r="F150" s="5"/>
      <c r="G150" s="5"/>
      <c r="H150" s="6"/>
      <c r="I150" s="93"/>
      <c r="J150" s="18"/>
      <c r="K150" s="91" t="s">
        <v>52</v>
      </c>
      <c r="L150" s="150">
        <f>VLOOKUP(draw!L152,Schedule!$A$5:$E$73,2,FALSE)</f>
        <v>2</v>
      </c>
      <c r="M150" s="150">
        <f>VLOOKUP(draw!M152,Schedule!$A$5:$E$73,2,FALSE)</f>
        <v>2</v>
      </c>
      <c r="N150" s="100"/>
    </row>
    <row r="151" spans="1:16" hidden="1" x14ac:dyDescent="0.25">
      <c r="A151" s="131"/>
      <c r="B151" s="106"/>
      <c r="C151" s="87"/>
      <c r="D151" s="133"/>
      <c r="E151" s="132"/>
      <c r="F151" s="5"/>
      <c r="G151" s="5"/>
      <c r="H151" s="6"/>
      <c r="I151" s="93"/>
      <c r="J151" s="18"/>
      <c r="K151" s="91"/>
      <c r="L151" s="151"/>
      <c r="M151" s="89"/>
      <c r="N151" s="100"/>
    </row>
    <row r="152" spans="1:16" hidden="1" x14ac:dyDescent="0.25">
      <c r="A152" s="131"/>
      <c r="B152" s="106"/>
      <c r="C152" s="87"/>
      <c r="D152" s="132"/>
      <c r="E152" s="132"/>
      <c r="F152" s="5"/>
      <c r="G152" s="5"/>
      <c r="H152" s="6"/>
      <c r="I152" s="93"/>
      <c r="J152" s="18"/>
      <c r="K152" s="91" t="s">
        <v>111</v>
      </c>
      <c r="L152" s="156" t="s">
        <v>109</v>
      </c>
      <c r="M152" s="157" t="s">
        <v>118</v>
      </c>
      <c r="N152" s="157" t="s">
        <v>119</v>
      </c>
      <c r="O152" s="158" t="s">
        <v>137</v>
      </c>
    </row>
    <row r="153" spans="1:16" hidden="1" x14ac:dyDescent="0.25">
      <c r="A153" s="131"/>
      <c r="B153" s="106"/>
      <c r="C153" s="87"/>
      <c r="D153" s="132"/>
      <c r="E153" s="132"/>
      <c r="F153" s="5"/>
      <c r="G153" s="5"/>
      <c r="H153" s="6"/>
      <c r="I153" s="93"/>
      <c r="J153" s="18"/>
      <c r="K153" s="18"/>
      <c r="L153" s="143"/>
      <c r="M153" s="100"/>
      <c r="N153" s="100"/>
    </row>
    <row r="154" spans="1:16" hidden="1" x14ac:dyDescent="0.25">
      <c r="A154" s="131"/>
      <c r="B154" s="87"/>
      <c r="C154" s="87"/>
      <c r="D154" s="132"/>
      <c r="E154" s="132"/>
      <c r="F154" s="5"/>
      <c r="G154" s="5"/>
      <c r="H154" s="6"/>
      <c r="I154" s="93"/>
      <c r="J154" s="18"/>
      <c r="K154" s="18"/>
      <c r="L154" s="143"/>
      <c r="M154" s="100"/>
      <c r="N154" s="100"/>
    </row>
    <row r="155" spans="1:16" hidden="1" x14ac:dyDescent="0.25">
      <c r="A155" s="3"/>
      <c r="B155" s="87"/>
      <c r="C155" s="87"/>
      <c r="D155" s="88"/>
      <c r="E155" s="87"/>
      <c r="F155" s="5"/>
      <c r="G155" s="5"/>
      <c r="H155" s="6"/>
      <c r="I155" s="93"/>
      <c r="J155" s="18"/>
      <c r="K155" s="18"/>
      <c r="L155" s="143"/>
      <c r="M155" s="100"/>
      <c r="N155" s="100"/>
    </row>
    <row r="156" spans="1:16" hidden="1" x14ac:dyDescent="0.25">
      <c r="A156" s="3"/>
      <c r="B156" s="87"/>
      <c r="C156" s="87"/>
      <c r="D156" s="88"/>
      <c r="E156" s="87"/>
      <c r="F156" s="5"/>
      <c r="G156" s="5"/>
      <c r="H156" s="6"/>
      <c r="I156" s="93"/>
      <c r="J156" s="18"/>
      <c r="K156" s="18"/>
      <c r="L156" s="143"/>
      <c r="M156" s="100"/>
      <c r="N156" s="100"/>
    </row>
    <row r="157" spans="1:16" hidden="1" x14ac:dyDescent="0.25">
      <c r="A157" s="3"/>
      <c r="B157" s="87"/>
      <c r="C157" s="87"/>
      <c r="D157" s="88"/>
      <c r="E157" s="87"/>
      <c r="F157" s="5"/>
      <c r="G157" s="5"/>
      <c r="H157" s="6"/>
      <c r="I157" s="93"/>
      <c r="J157" s="18"/>
      <c r="K157" s="18"/>
      <c r="L157" s="143"/>
      <c r="M157" s="100"/>
      <c r="N157" s="100"/>
    </row>
    <row r="158" spans="1:16" hidden="1" x14ac:dyDescent="0.25">
      <c r="A158" s="3"/>
      <c r="B158" s="87"/>
      <c r="C158" s="87"/>
      <c r="D158" s="88"/>
      <c r="E158" s="87"/>
      <c r="F158" s="5"/>
      <c r="G158" s="5"/>
      <c r="H158" s="6"/>
      <c r="I158" s="93"/>
      <c r="J158" s="18"/>
      <c r="K158" s="18"/>
      <c r="L158" s="143"/>
      <c r="M158" s="100"/>
      <c r="N158" s="100"/>
    </row>
    <row r="159" spans="1:16" hidden="1" x14ac:dyDescent="0.25">
      <c r="A159" s="3"/>
      <c r="B159" s="87"/>
      <c r="C159" s="87"/>
      <c r="D159" s="88"/>
      <c r="E159" s="87"/>
      <c r="F159" s="5"/>
      <c r="G159" s="5"/>
      <c r="H159" s="6"/>
      <c r="I159" s="93"/>
      <c r="J159" s="18"/>
      <c r="K159" s="18"/>
      <c r="L159" s="143"/>
      <c r="M159" s="100"/>
      <c r="N159" s="100"/>
    </row>
    <row r="160" spans="1:16" hidden="1" x14ac:dyDescent="0.25">
      <c r="A160" s="3"/>
      <c r="B160" s="87"/>
      <c r="C160" s="87"/>
      <c r="D160" s="88"/>
      <c r="E160" s="87"/>
      <c r="F160" s="5"/>
      <c r="G160" s="5"/>
      <c r="H160" s="6"/>
      <c r="I160" s="93"/>
      <c r="J160" s="18"/>
      <c r="K160" s="18"/>
      <c r="L160" s="143"/>
      <c r="M160" s="100"/>
      <c r="N160" s="100"/>
    </row>
    <row r="161" spans="1:26" hidden="1" x14ac:dyDescent="0.25">
      <c r="A161" s="3"/>
      <c r="B161" s="87"/>
      <c r="C161" s="87"/>
      <c r="D161" s="88"/>
      <c r="E161" s="87"/>
      <c r="F161" s="5"/>
      <c r="G161" s="5"/>
      <c r="H161" s="6"/>
      <c r="I161" s="93"/>
      <c r="J161" s="18"/>
      <c r="K161" s="18"/>
      <c r="L161" s="143"/>
      <c r="M161" s="100"/>
      <c r="N161" s="100"/>
    </row>
    <row r="162" spans="1:26" hidden="1" x14ac:dyDescent="0.25">
      <c r="A162" s="3"/>
      <c r="B162" s="87"/>
      <c r="C162" s="87"/>
      <c r="D162" s="88"/>
      <c r="E162" s="87"/>
      <c r="F162" s="5"/>
      <c r="G162" s="5"/>
      <c r="H162" s="6"/>
      <c r="I162" s="93"/>
      <c r="J162" s="18"/>
      <c r="K162" s="18"/>
      <c r="L162" s="143"/>
      <c r="M162" s="100"/>
      <c r="N162" s="100"/>
    </row>
    <row r="163" spans="1:26" hidden="1" x14ac:dyDescent="0.25">
      <c r="A163" s="3"/>
      <c r="B163" s="87"/>
      <c r="C163" s="87"/>
      <c r="D163" s="88"/>
      <c r="E163" s="87"/>
      <c r="F163" s="5"/>
      <c r="G163" s="5"/>
      <c r="H163" s="6"/>
      <c r="I163" s="93"/>
      <c r="J163" s="18"/>
      <c r="K163" s="18"/>
      <c r="L163" s="143"/>
      <c r="M163" s="100"/>
      <c r="N163" s="100"/>
    </row>
    <row r="164" spans="1:26" hidden="1" x14ac:dyDescent="0.25">
      <c r="A164" s="3"/>
      <c r="B164" s="87"/>
      <c r="C164" s="87"/>
      <c r="D164" s="88"/>
      <c r="E164" s="87"/>
      <c r="F164" s="5"/>
      <c r="G164" s="5"/>
      <c r="H164" s="6"/>
      <c r="I164" s="93"/>
      <c r="J164" s="18"/>
      <c r="K164" s="18"/>
      <c r="L164" s="143"/>
      <c r="M164" s="100"/>
      <c r="N164" s="100"/>
    </row>
    <row r="165" spans="1:26" hidden="1" x14ac:dyDescent="0.25">
      <c r="A165" s="3"/>
      <c r="B165" s="87"/>
      <c r="C165" s="87"/>
      <c r="D165" s="88"/>
      <c r="E165" s="87"/>
      <c r="F165" s="5"/>
      <c r="G165" s="5"/>
      <c r="H165" s="6"/>
      <c r="I165" s="93"/>
      <c r="J165" s="18"/>
      <c r="K165" s="18"/>
      <c r="L165" s="143"/>
      <c r="M165" s="100"/>
      <c r="N165" s="100"/>
    </row>
    <row r="166" spans="1:26" hidden="1" x14ac:dyDescent="0.25">
      <c r="A166" s="3"/>
      <c r="B166" s="87"/>
      <c r="C166" s="87"/>
      <c r="D166" s="88"/>
      <c r="E166" s="87"/>
      <c r="F166" s="5"/>
      <c r="G166" s="5"/>
      <c r="H166" s="6"/>
      <c r="I166" s="93"/>
      <c r="J166" s="18"/>
      <c r="K166" s="18"/>
      <c r="L166" s="143"/>
      <c r="M166" s="100"/>
      <c r="N166" s="100"/>
    </row>
    <row r="167" spans="1:26" hidden="1" x14ac:dyDescent="0.25">
      <c r="A167" s="3"/>
      <c r="B167" s="87"/>
      <c r="C167" s="87"/>
      <c r="D167" s="88"/>
      <c r="E167" s="87"/>
      <c r="F167" s="5"/>
      <c r="G167" s="5"/>
      <c r="H167" s="6"/>
      <c r="I167" s="93"/>
      <c r="J167" s="18"/>
      <c r="K167" s="18"/>
      <c r="L167" s="143"/>
      <c r="M167" s="100"/>
      <c r="N167" s="100"/>
    </row>
    <row r="168" spans="1:26" hidden="1" x14ac:dyDescent="0.25">
      <c r="A168" s="3"/>
      <c r="B168" s="87"/>
      <c r="C168" s="87"/>
      <c r="D168" s="88"/>
      <c r="E168" s="87"/>
      <c r="F168" s="5"/>
      <c r="G168" s="5"/>
      <c r="H168" s="6"/>
      <c r="I168" s="93"/>
      <c r="J168" s="18"/>
      <c r="K168" s="18"/>
      <c r="L168" s="143"/>
      <c r="M168" s="100"/>
      <c r="N168" s="100"/>
    </row>
    <row r="169" spans="1:26" hidden="1" x14ac:dyDescent="0.25">
      <c r="A169" s="3"/>
      <c r="B169" s="87"/>
      <c r="C169" s="87"/>
      <c r="D169" s="88"/>
      <c r="E169" s="87"/>
      <c r="F169" s="5"/>
      <c r="G169" s="5"/>
      <c r="H169" s="6"/>
      <c r="I169" s="93"/>
      <c r="J169" s="18"/>
      <c r="K169" s="18"/>
      <c r="L169" s="143"/>
      <c r="M169" s="100"/>
      <c r="N169" s="100"/>
    </row>
    <row r="170" spans="1:26" hidden="1" x14ac:dyDescent="0.25">
      <c r="A170" s="3"/>
      <c r="B170" s="87"/>
      <c r="C170" s="87"/>
      <c r="D170" s="88"/>
      <c r="E170" s="87"/>
      <c r="F170" s="5"/>
      <c r="G170" s="5"/>
      <c r="H170" s="6"/>
      <c r="I170" s="93"/>
      <c r="J170" s="18"/>
      <c r="K170" s="18"/>
      <c r="L170" s="143"/>
      <c r="M170" s="100"/>
      <c r="N170" s="100"/>
    </row>
    <row r="171" spans="1:26" s="8" customFormat="1" ht="13" hidden="1" thickBot="1" x14ac:dyDescent="0.3">
      <c r="A171" s="125"/>
      <c r="B171" s="126"/>
      <c r="C171" s="126"/>
      <c r="D171" s="127"/>
      <c r="E171" s="126"/>
      <c r="F171" s="128"/>
      <c r="G171" s="128"/>
      <c r="H171" s="129"/>
      <c r="I171" s="94"/>
      <c r="J171" s="18"/>
      <c r="K171" s="18"/>
      <c r="L171" s="143"/>
      <c r="M171" s="100"/>
      <c r="N171" s="100"/>
      <c r="O171" s="40"/>
      <c r="P171" s="40"/>
      <c r="Q171" s="138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idden="1" x14ac:dyDescent="0.25">
      <c r="L172" s="143"/>
      <c r="M172" s="100"/>
      <c r="N172" s="100"/>
    </row>
    <row r="173" spans="1:26" ht="18" x14ac:dyDescent="0.4">
      <c r="A173" s="109" t="str">
        <f>A1</f>
        <v>DURAL PONY CLUB CLOSED ODE 2017</v>
      </c>
      <c r="B173" s="26"/>
      <c r="C173" s="26"/>
      <c r="D173" s="26"/>
      <c r="E173" s="26"/>
      <c r="F173" s="26"/>
      <c r="G173" s="26"/>
      <c r="H173" s="26"/>
      <c r="I173" s="26"/>
      <c r="J173" s="2"/>
      <c r="K173" s="26"/>
      <c r="L173" s="143"/>
      <c r="M173" s="100"/>
      <c r="N173" s="100"/>
    </row>
    <row r="174" spans="1:26" ht="13.5" thickBot="1" x14ac:dyDescent="0.35">
      <c r="A174" s="134" t="s">
        <v>303</v>
      </c>
      <c r="D174" s="97" t="s">
        <v>134</v>
      </c>
      <c r="E174" s="98">
        <f>VLOOKUP($O187,Schedule!$A$5:$E$73,3,FALSE)</f>
        <v>0.39583333333333331</v>
      </c>
      <c r="F174" s="76" t="s">
        <v>140</v>
      </c>
      <c r="G174" s="99">
        <f>VLOOKUP($O187,Schedule!$A$5:$E$73,5,FALSE)</f>
        <v>0.4375</v>
      </c>
    </row>
    <row r="175" spans="1:26" s="12" customFormat="1" ht="40.15" customHeight="1" x14ac:dyDescent="0.35">
      <c r="A175" s="9" t="s">
        <v>0</v>
      </c>
      <c r="B175" s="10" t="s">
        <v>164</v>
      </c>
      <c r="C175" s="10" t="s">
        <v>2</v>
      </c>
      <c r="D175" s="10" t="s">
        <v>3</v>
      </c>
      <c r="E175" s="10" t="s">
        <v>4</v>
      </c>
      <c r="F175" s="10" t="str">
        <f>"D'age ring "&amp;L185</f>
        <v>D'age ring 2</v>
      </c>
      <c r="G175" s="10" t="str">
        <f>"S/J ring "&amp;M185</f>
        <v>S/J ring 2</v>
      </c>
      <c r="H175" s="11" t="s">
        <v>5</v>
      </c>
      <c r="I175" s="92" t="s">
        <v>102</v>
      </c>
      <c r="J175" s="24"/>
      <c r="K175" s="24"/>
      <c r="L175" s="139" t="s">
        <v>80</v>
      </c>
      <c r="M175" s="140" t="s">
        <v>81</v>
      </c>
      <c r="N175" s="140" t="s">
        <v>77</v>
      </c>
      <c r="O175" s="141"/>
      <c r="P175" s="141"/>
      <c r="Q175" s="152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x14ac:dyDescent="0.25">
      <c r="A176" s="202">
        <v>14</v>
      </c>
      <c r="B176" s="204" t="s">
        <v>304</v>
      </c>
      <c r="C176" s="194"/>
      <c r="D176" s="191" t="s">
        <v>206</v>
      </c>
      <c r="E176" s="203" t="s">
        <v>223</v>
      </c>
      <c r="F176" s="192">
        <v>0.38541666666666669</v>
      </c>
      <c r="G176" s="192">
        <v>0.45833333333333331</v>
      </c>
      <c r="H176" s="193">
        <v>4.8611111111111112E-2</v>
      </c>
      <c r="I176" s="93"/>
      <c r="J176" s="18"/>
      <c r="K176" s="18"/>
      <c r="L176" s="143"/>
      <c r="M176" s="100"/>
      <c r="N176" s="100"/>
    </row>
    <row r="177" spans="1:16" x14ac:dyDescent="0.25">
      <c r="A177" s="202">
        <v>15</v>
      </c>
      <c r="B177" s="204" t="s">
        <v>305</v>
      </c>
      <c r="C177" s="194"/>
      <c r="D177" s="191" t="s">
        <v>306</v>
      </c>
      <c r="E177" s="203" t="s">
        <v>224</v>
      </c>
      <c r="F177" s="192">
        <v>0.39027777777777778</v>
      </c>
      <c r="G177" s="192">
        <v>0.4597222222222222</v>
      </c>
      <c r="H177" s="193">
        <v>4.9999999999999996E-2</v>
      </c>
      <c r="I177" s="93"/>
      <c r="J177" s="18"/>
      <c r="K177" s="18" t="s">
        <v>78</v>
      </c>
      <c r="L177" s="143">
        <v>4.8611111111111112E-3</v>
      </c>
      <c r="M177" s="100">
        <v>1.3888888888888889E-3</v>
      </c>
      <c r="N177" s="100">
        <v>6.9444444444444447E-4</v>
      </c>
    </row>
    <row r="178" spans="1:16" x14ac:dyDescent="0.25">
      <c r="A178" s="202">
        <v>16</v>
      </c>
      <c r="B178" s="204" t="s">
        <v>307</v>
      </c>
      <c r="C178" s="194"/>
      <c r="D178" s="196" t="s">
        <v>247</v>
      </c>
      <c r="E178" s="203" t="s">
        <v>224</v>
      </c>
      <c r="F178" s="192">
        <v>0.39513888888888887</v>
      </c>
      <c r="G178" s="192">
        <v>0.46111111111111108</v>
      </c>
      <c r="H178" s="193">
        <v>5.1388888888888894E-2</v>
      </c>
      <c r="I178" s="93"/>
      <c r="J178" s="18"/>
      <c r="K178" s="18" t="s">
        <v>79</v>
      </c>
      <c r="L178" s="143">
        <v>4.8611111111111112E-3</v>
      </c>
      <c r="M178" s="100">
        <v>1.3888888888888889E-3</v>
      </c>
      <c r="N178" s="100" t="str">
        <f>M184</f>
        <v>0:4:32</v>
      </c>
    </row>
    <row r="179" spans="1:16" x14ac:dyDescent="0.25">
      <c r="A179" s="202">
        <v>17</v>
      </c>
      <c r="B179" s="204" t="s">
        <v>308</v>
      </c>
      <c r="C179" s="194"/>
      <c r="D179" s="191" t="s">
        <v>246</v>
      </c>
      <c r="E179" s="203" t="s">
        <v>224</v>
      </c>
      <c r="F179" s="192">
        <v>0.39999999999999997</v>
      </c>
      <c r="G179" s="192">
        <v>0.46249999999999997</v>
      </c>
      <c r="H179" s="193">
        <v>5.2777777777777778E-2</v>
      </c>
      <c r="I179" s="93"/>
      <c r="J179" s="18"/>
      <c r="K179" s="18" t="s">
        <v>82</v>
      </c>
      <c r="L179" s="89">
        <f>COUNTA(A176:A205)</f>
        <v>11</v>
      </c>
      <c r="M179" s="100"/>
      <c r="N179" s="100"/>
    </row>
    <row r="180" spans="1:16" x14ac:dyDescent="0.25">
      <c r="A180" s="202">
        <v>18</v>
      </c>
      <c r="B180" s="191" t="s">
        <v>248</v>
      </c>
      <c r="C180" s="194"/>
      <c r="D180" s="191" t="s">
        <v>249</v>
      </c>
      <c r="E180" s="196" t="s">
        <v>224</v>
      </c>
      <c r="F180" s="192">
        <v>0.40486111111111112</v>
      </c>
      <c r="G180" s="192">
        <v>0.46388888888888885</v>
      </c>
      <c r="H180" s="193">
        <v>5.4166666666666669E-2</v>
      </c>
      <c r="I180" s="93"/>
      <c r="J180" s="18"/>
      <c r="K180" s="18"/>
      <c r="L180" s="143" t="s">
        <v>54</v>
      </c>
      <c r="M180" s="38">
        <v>1452.6</v>
      </c>
      <c r="N180" s="100" t="s">
        <v>57</v>
      </c>
    </row>
    <row r="181" spans="1:16" x14ac:dyDescent="0.25">
      <c r="A181" s="202">
        <v>19</v>
      </c>
      <c r="B181" s="191" t="s">
        <v>309</v>
      </c>
      <c r="C181" s="194"/>
      <c r="D181" s="195" t="s">
        <v>310</v>
      </c>
      <c r="E181" s="196" t="s">
        <v>293</v>
      </c>
      <c r="F181" s="192">
        <v>0.40972222222222227</v>
      </c>
      <c r="G181" s="192">
        <v>0.46527777777777773</v>
      </c>
      <c r="H181" s="193">
        <v>5.5555555555555552E-2</v>
      </c>
      <c r="I181" s="93"/>
      <c r="J181" s="18"/>
      <c r="K181" s="18"/>
      <c r="L181" s="143" t="s">
        <v>55</v>
      </c>
      <c r="M181" s="38">
        <v>320</v>
      </c>
      <c r="N181" s="100" t="s">
        <v>56</v>
      </c>
    </row>
    <row r="182" spans="1:16" ht="13" x14ac:dyDescent="0.3">
      <c r="A182" s="202">
        <v>20</v>
      </c>
      <c r="B182" s="196" t="s">
        <v>311</v>
      </c>
      <c r="C182" s="194"/>
      <c r="D182" s="195" t="s">
        <v>312</v>
      </c>
      <c r="E182" s="196" t="s">
        <v>283</v>
      </c>
      <c r="F182" s="192">
        <v>0.4145833333333333</v>
      </c>
      <c r="G182" s="192">
        <v>0.46666666666666662</v>
      </c>
      <c r="H182" s="193">
        <v>5.6944444444444443E-2</v>
      </c>
      <c r="I182" s="93"/>
      <c r="J182" s="18"/>
      <c r="K182" s="18"/>
      <c r="L182" s="143" t="s">
        <v>58</v>
      </c>
      <c r="M182" s="89">
        <f>M180/M181</f>
        <v>4.5393749999999997</v>
      </c>
      <c r="N182" s="100" t="s">
        <v>59</v>
      </c>
      <c r="O182" s="144"/>
      <c r="P182" s="145"/>
    </row>
    <row r="183" spans="1:16" x14ac:dyDescent="0.25">
      <c r="A183" s="202">
        <v>21</v>
      </c>
      <c r="B183" s="196" t="s">
        <v>212</v>
      </c>
      <c r="C183" s="194"/>
      <c r="D183" s="195" t="s">
        <v>213</v>
      </c>
      <c r="E183" s="196" t="s">
        <v>223</v>
      </c>
      <c r="F183" s="192">
        <v>0.41944444444444445</v>
      </c>
      <c r="G183" s="192">
        <v>0.4680555555555555</v>
      </c>
      <c r="H183" s="193">
        <v>5.8333333333333327E-2</v>
      </c>
      <c r="I183" s="93"/>
      <c r="J183" s="18"/>
      <c r="K183" s="18"/>
      <c r="L183" s="143" t="s">
        <v>60</v>
      </c>
      <c r="M183" s="39">
        <f>M182*60</f>
        <v>272.36249999999995</v>
      </c>
      <c r="N183" s="100" t="s">
        <v>61</v>
      </c>
    </row>
    <row r="184" spans="1:16" x14ac:dyDescent="0.25">
      <c r="A184" s="190">
        <v>22</v>
      </c>
      <c r="B184" s="194" t="s">
        <v>313</v>
      </c>
      <c r="C184" s="194"/>
      <c r="D184" s="195" t="s">
        <v>314</v>
      </c>
      <c r="E184" s="194" t="s">
        <v>283</v>
      </c>
      <c r="F184" s="192">
        <v>0.42430555555555555</v>
      </c>
      <c r="G184" s="192">
        <v>0.4694444444444445</v>
      </c>
      <c r="H184" s="193">
        <v>5.9722222222222225E-2</v>
      </c>
      <c r="I184" s="93"/>
      <c r="J184" s="18"/>
      <c r="K184" s="18"/>
      <c r="L184" s="146" t="s">
        <v>62</v>
      </c>
      <c r="M184" s="147" t="str">
        <f>"0:"&amp;INT(M180/M181) &amp; ":" &amp; ROUND(60*MOD(M180/M181,1),0)</f>
        <v>0:4:32</v>
      </c>
      <c r="N184" s="148" t="s">
        <v>63</v>
      </c>
    </row>
    <row r="185" spans="1:16" ht="13" thickBot="1" x14ac:dyDescent="0.3">
      <c r="A185" s="197">
        <v>23</v>
      </c>
      <c r="B185" s="198" t="s">
        <v>315</v>
      </c>
      <c r="C185" s="198"/>
      <c r="D185" s="199" t="s">
        <v>316</v>
      </c>
      <c r="E185" s="198" t="s">
        <v>283</v>
      </c>
      <c r="F185" s="200">
        <v>0.4291666666666667</v>
      </c>
      <c r="G185" s="200">
        <v>0.47083333333333338</v>
      </c>
      <c r="H185" s="201">
        <v>6.1111111111111116E-2</v>
      </c>
      <c r="I185" s="93"/>
      <c r="J185" s="18"/>
      <c r="K185" s="91" t="s">
        <v>52</v>
      </c>
      <c r="L185" s="150">
        <f>VLOOKUP(draw!L187,Schedule!$A$5:$E$73,2,FALSE)</f>
        <v>2</v>
      </c>
      <c r="M185" s="150">
        <f>VLOOKUP(draw!M187,Schedule!$A$5:$E$73,2,FALSE)</f>
        <v>2</v>
      </c>
      <c r="N185" s="100"/>
    </row>
    <row r="186" spans="1:16" x14ac:dyDescent="0.25">
      <c r="A186" s="131">
        <v>40</v>
      </c>
      <c r="B186" s="240" t="s">
        <v>242</v>
      </c>
      <c r="C186" s="87"/>
      <c r="D186" s="88"/>
      <c r="E186" s="106"/>
      <c r="F186" s="5"/>
      <c r="G186" s="5"/>
      <c r="H186" s="6"/>
      <c r="I186" s="93"/>
      <c r="J186" s="18"/>
      <c r="K186" s="91"/>
      <c r="L186" s="151"/>
      <c r="M186" s="89"/>
      <c r="N186" s="100"/>
    </row>
    <row r="187" spans="1:16" hidden="1" x14ac:dyDescent="0.25">
      <c r="A187" s="3"/>
      <c r="B187" s="87"/>
      <c r="C187" s="87"/>
      <c r="D187" s="88"/>
      <c r="E187" s="87"/>
      <c r="F187" s="5"/>
      <c r="G187" s="5"/>
      <c r="H187" s="6"/>
      <c r="I187" s="93"/>
      <c r="J187" s="18"/>
      <c r="K187" s="91" t="s">
        <v>111</v>
      </c>
      <c r="L187" s="156" t="s">
        <v>169</v>
      </c>
      <c r="M187" s="157" t="s">
        <v>170</v>
      </c>
      <c r="N187" s="157" t="s">
        <v>171</v>
      </c>
      <c r="O187" s="158" t="s">
        <v>179</v>
      </c>
    </row>
    <row r="188" spans="1:16" hidden="1" x14ac:dyDescent="0.25">
      <c r="A188" s="3"/>
      <c r="B188" s="87"/>
      <c r="C188" s="87"/>
      <c r="D188" s="88"/>
      <c r="E188" s="87"/>
      <c r="F188" s="5"/>
      <c r="G188" s="5"/>
      <c r="H188" s="6"/>
      <c r="I188" s="93"/>
      <c r="J188" s="18"/>
      <c r="K188" s="18"/>
      <c r="L188" s="143"/>
      <c r="M188" s="100"/>
      <c r="N188" s="100"/>
    </row>
    <row r="189" spans="1:16" hidden="1" x14ac:dyDescent="0.25">
      <c r="A189" s="3"/>
      <c r="B189" s="87"/>
      <c r="C189" s="87"/>
      <c r="D189" s="88"/>
      <c r="E189" s="87"/>
      <c r="F189" s="5"/>
      <c r="G189" s="5"/>
      <c r="H189" s="6"/>
      <c r="I189" s="93"/>
      <c r="J189" s="18"/>
      <c r="K189" s="18"/>
      <c r="L189" s="143"/>
      <c r="M189" s="100"/>
      <c r="N189" s="100"/>
    </row>
    <row r="190" spans="1:16" hidden="1" x14ac:dyDescent="0.25">
      <c r="A190" s="3"/>
      <c r="B190" s="87"/>
      <c r="C190" s="87"/>
      <c r="D190" s="88"/>
      <c r="E190" s="87"/>
      <c r="F190" s="5"/>
      <c r="G190" s="5"/>
      <c r="H190" s="6"/>
      <c r="I190" s="93"/>
      <c r="J190" s="18"/>
      <c r="K190" s="18"/>
      <c r="L190" s="143"/>
      <c r="M190" s="100"/>
      <c r="N190" s="100"/>
    </row>
    <row r="191" spans="1:16" hidden="1" x14ac:dyDescent="0.25">
      <c r="A191" s="3"/>
      <c r="B191" s="87"/>
      <c r="C191" s="87"/>
      <c r="D191" s="88"/>
      <c r="E191" s="87"/>
      <c r="F191" s="5"/>
      <c r="G191" s="5"/>
      <c r="H191" s="6"/>
      <c r="I191" s="93"/>
      <c r="J191" s="18"/>
      <c r="K191" s="18"/>
      <c r="L191" s="143"/>
      <c r="M191" s="100"/>
      <c r="N191" s="100"/>
    </row>
    <row r="192" spans="1:16" hidden="1" x14ac:dyDescent="0.25">
      <c r="A192" s="3"/>
      <c r="B192" s="87"/>
      <c r="C192" s="87"/>
      <c r="D192" s="88"/>
      <c r="E192" s="87"/>
      <c r="F192" s="5"/>
      <c r="G192" s="5"/>
      <c r="H192" s="6"/>
      <c r="I192" s="93"/>
      <c r="J192" s="18"/>
      <c r="K192" s="18"/>
      <c r="L192" s="143"/>
      <c r="M192" s="100"/>
      <c r="N192" s="100"/>
    </row>
    <row r="193" spans="1:14" hidden="1" x14ac:dyDescent="0.25">
      <c r="A193" s="3"/>
      <c r="B193" s="87"/>
      <c r="C193" s="87"/>
      <c r="D193" s="88"/>
      <c r="E193" s="87"/>
      <c r="F193" s="5"/>
      <c r="G193" s="5"/>
      <c r="H193" s="6"/>
      <c r="I193" s="93"/>
      <c r="J193" s="18"/>
      <c r="K193" s="18"/>
      <c r="L193" s="143"/>
      <c r="M193" s="100"/>
      <c r="N193" s="100"/>
    </row>
    <row r="194" spans="1:14" hidden="1" x14ac:dyDescent="0.25">
      <c r="A194" s="3"/>
      <c r="B194" s="87"/>
      <c r="C194" s="87"/>
      <c r="D194" s="88"/>
      <c r="E194" s="87"/>
      <c r="F194" s="5"/>
      <c r="G194" s="5"/>
      <c r="H194" s="6"/>
      <c r="I194" s="93"/>
      <c r="J194" s="18"/>
      <c r="K194" s="18"/>
      <c r="L194" s="143"/>
      <c r="M194" s="100"/>
      <c r="N194" s="100"/>
    </row>
    <row r="195" spans="1:14" hidden="1" x14ac:dyDescent="0.25">
      <c r="A195" s="3"/>
      <c r="B195" s="87"/>
      <c r="C195" s="87"/>
      <c r="D195" s="88"/>
      <c r="E195" s="87"/>
      <c r="F195" s="5"/>
      <c r="G195" s="5"/>
      <c r="H195" s="6"/>
      <c r="I195" s="93"/>
      <c r="J195" s="18"/>
      <c r="K195" s="18"/>
      <c r="L195" s="143"/>
      <c r="M195" s="100"/>
      <c r="N195" s="100"/>
    </row>
    <row r="196" spans="1:14" hidden="1" x14ac:dyDescent="0.25">
      <c r="A196" s="3"/>
      <c r="B196" s="87"/>
      <c r="C196" s="87"/>
      <c r="D196" s="88"/>
      <c r="E196" s="87"/>
      <c r="F196" s="5"/>
      <c r="G196" s="5"/>
      <c r="H196" s="6"/>
      <c r="I196" s="93"/>
      <c r="J196" s="18"/>
      <c r="K196" s="18"/>
      <c r="L196" s="143"/>
      <c r="M196" s="100"/>
      <c r="N196" s="100"/>
    </row>
    <row r="197" spans="1:14" hidden="1" x14ac:dyDescent="0.25">
      <c r="A197" s="3"/>
      <c r="B197" s="87"/>
      <c r="C197" s="87"/>
      <c r="D197" s="88"/>
      <c r="E197" s="87"/>
      <c r="F197" s="5"/>
      <c r="G197" s="5"/>
      <c r="H197" s="6"/>
      <c r="I197" s="93"/>
      <c r="J197" s="18"/>
      <c r="K197" s="18"/>
      <c r="L197" s="143"/>
      <c r="M197" s="100"/>
      <c r="N197" s="100"/>
    </row>
    <row r="198" spans="1:14" hidden="1" x14ac:dyDescent="0.25">
      <c r="A198" s="3"/>
      <c r="B198" s="87"/>
      <c r="C198" s="87"/>
      <c r="D198" s="88"/>
      <c r="E198" s="87"/>
      <c r="F198" s="5"/>
      <c r="G198" s="5"/>
      <c r="H198" s="6"/>
      <c r="I198" s="93"/>
      <c r="J198" s="18"/>
      <c r="K198" s="18"/>
      <c r="L198" s="143"/>
      <c r="M198" s="100"/>
      <c r="N198" s="100"/>
    </row>
    <row r="199" spans="1:14" hidden="1" x14ac:dyDescent="0.25">
      <c r="A199" s="3"/>
      <c r="B199" s="87"/>
      <c r="C199" s="87"/>
      <c r="D199" s="88"/>
      <c r="E199" s="87"/>
      <c r="F199" s="5"/>
      <c r="G199" s="5"/>
      <c r="H199" s="6"/>
      <c r="I199" s="93"/>
      <c r="J199" s="18"/>
      <c r="K199" s="18"/>
      <c r="L199" s="143"/>
      <c r="M199" s="100"/>
      <c r="N199" s="100"/>
    </row>
    <row r="200" spans="1:14" hidden="1" x14ac:dyDescent="0.25">
      <c r="A200" s="3"/>
      <c r="B200" s="87"/>
      <c r="C200" s="87"/>
      <c r="D200" s="88"/>
      <c r="E200" s="87"/>
      <c r="F200" s="5"/>
      <c r="G200" s="5"/>
      <c r="H200" s="6"/>
      <c r="I200" s="93"/>
      <c r="J200" s="18"/>
      <c r="K200" s="18"/>
      <c r="L200" s="143"/>
      <c r="M200" s="100"/>
      <c r="N200" s="100"/>
    </row>
    <row r="201" spans="1:14" hidden="1" x14ac:dyDescent="0.25">
      <c r="A201" s="3"/>
      <c r="B201" s="87"/>
      <c r="C201" s="87"/>
      <c r="D201" s="88"/>
      <c r="E201" s="87"/>
      <c r="F201" s="5"/>
      <c r="G201" s="5"/>
      <c r="H201" s="6"/>
      <c r="I201" s="93"/>
      <c r="J201" s="18"/>
      <c r="K201" s="18"/>
      <c r="L201" s="143"/>
      <c r="M201" s="100"/>
      <c r="N201" s="100"/>
    </row>
    <row r="202" spans="1:14" hidden="1" x14ac:dyDescent="0.25">
      <c r="A202" s="3"/>
      <c r="B202" s="87"/>
      <c r="C202" s="87"/>
      <c r="D202" s="88"/>
      <c r="E202" s="87"/>
      <c r="F202" s="5"/>
      <c r="G202" s="5"/>
      <c r="H202" s="6"/>
      <c r="I202" s="93"/>
      <c r="J202" s="18"/>
      <c r="K202" s="18"/>
      <c r="L202" s="143"/>
      <c r="M202" s="100"/>
      <c r="N202" s="100"/>
    </row>
    <row r="203" spans="1:14" hidden="1" x14ac:dyDescent="0.25">
      <c r="A203" s="3"/>
      <c r="B203" s="87"/>
      <c r="C203" s="87"/>
      <c r="D203" s="88"/>
      <c r="E203" s="87"/>
      <c r="F203" s="5"/>
      <c r="G203" s="5"/>
      <c r="H203" s="6"/>
      <c r="I203" s="93"/>
      <c r="J203" s="18"/>
      <c r="K203" s="18"/>
      <c r="L203" s="143"/>
      <c r="M203" s="100"/>
      <c r="N203" s="100"/>
    </row>
    <row r="204" spans="1:14" hidden="1" x14ac:dyDescent="0.25">
      <c r="A204" s="3"/>
      <c r="B204" s="87"/>
      <c r="C204" s="87"/>
      <c r="D204" s="88"/>
      <c r="E204" s="87"/>
      <c r="F204" s="5"/>
      <c r="G204" s="5"/>
      <c r="H204" s="6"/>
      <c r="I204" s="93"/>
      <c r="J204" s="18"/>
      <c r="K204" s="18"/>
      <c r="L204" s="143"/>
      <c r="M204" s="100"/>
      <c r="N204" s="100"/>
    </row>
    <row r="205" spans="1:14" ht="13" hidden="1" thickBot="1" x14ac:dyDescent="0.3">
      <c r="A205" s="125"/>
      <c r="B205" s="126"/>
      <c r="C205" s="126"/>
      <c r="D205" s="127"/>
      <c r="E205" s="126"/>
      <c r="F205" s="128"/>
      <c r="G205" s="128"/>
      <c r="H205" s="129"/>
      <c r="I205" s="94"/>
      <c r="J205" s="18"/>
      <c r="K205" s="18"/>
      <c r="L205" s="143"/>
      <c r="M205" s="100"/>
      <c r="N205" s="100"/>
    </row>
    <row r="206" spans="1:14" x14ac:dyDescent="0.25">
      <c r="A206" s="17"/>
      <c r="B206" s="17"/>
      <c r="C206" s="17"/>
      <c r="D206" s="17"/>
      <c r="E206" s="17"/>
      <c r="F206" s="18"/>
      <c r="G206" s="18"/>
      <c r="H206" s="18"/>
      <c r="I206" s="18"/>
      <c r="J206" s="18"/>
      <c r="K206" s="18"/>
      <c r="L206" s="143"/>
      <c r="M206" s="100"/>
      <c r="N206" s="100"/>
    </row>
    <row r="207" spans="1:14" ht="18" x14ac:dyDescent="0.4">
      <c r="A207" s="1" t="str">
        <f>A1</f>
        <v>DURAL PONY CLUB CLOSED ODE 2017</v>
      </c>
      <c r="B207" s="2"/>
      <c r="C207" s="2"/>
      <c r="D207" s="2"/>
      <c r="E207" s="2"/>
      <c r="F207" s="2"/>
      <c r="G207" s="2"/>
      <c r="H207" s="2"/>
      <c r="I207" s="2"/>
      <c r="J207" s="2"/>
      <c r="K207" s="26"/>
      <c r="L207" s="143"/>
      <c r="M207" s="100"/>
      <c r="N207" s="100"/>
    </row>
    <row r="208" spans="1:14" ht="13.5" thickBot="1" x14ac:dyDescent="0.35">
      <c r="A208" s="134" t="s">
        <v>340</v>
      </c>
      <c r="D208" s="97" t="s">
        <v>134</v>
      </c>
      <c r="E208" s="98">
        <f>VLOOKUP($O221,Schedule!$A$5:$E$73,3,FALSE)</f>
        <v>0.42013888888888878</v>
      </c>
      <c r="F208" s="76" t="s">
        <v>140</v>
      </c>
      <c r="G208" s="99">
        <f>VLOOKUP($O221,Schedule!$A$5:$E$73,5,FALSE)</f>
        <v>0.46180555555555547</v>
      </c>
      <c r="L208" s="143"/>
      <c r="M208" s="100"/>
      <c r="N208" s="100"/>
    </row>
    <row r="209" spans="1:26" s="12" customFormat="1" ht="34.9" customHeight="1" x14ac:dyDescent="0.35">
      <c r="A209" s="9" t="s">
        <v>0</v>
      </c>
      <c r="B209" s="10" t="s">
        <v>164</v>
      </c>
      <c r="C209" s="10" t="s">
        <v>2</v>
      </c>
      <c r="D209" s="10" t="s">
        <v>3</v>
      </c>
      <c r="E209" s="10" t="s">
        <v>4</v>
      </c>
      <c r="F209" s="10" t="str">
        <f>"D'age ring "&amp;L219</f>
        <v>D'age ring 1</v>
      </c>
      <c r="G209" s="10" t="str">
        <f>"S/J ring "&amp;M219</f>
        <v>S/J ring 1</v>
      </c>
      <c r="H209" s="11" t="s">
        <v>5</v>
      </c>
      <c r="I209" s="92" t="s">
        <v>102</v>
      </c>
      <c r="J209" s="24"/>
      <c r="K209" s="24"/>
      <c r="L209" s="139" t="s">
        <v>80</v>
      </c>
      <c r="M209" s="140" t="s">
        <v>81</v>
      </c>
      <c r="N209" s="140" t="s">
        <v>77</v>
      </c>
      <c r="O209" s="141"/>
      <c r="P209" s="141"/>
      <c r="Q209" s="152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x14ac:dyDescent="0.25">
      <c r="A210" s="211">
        <v>24</v>
      </c>
      <c r="B210" s="205" t="s">
        <v>255</v>
      </c>
      <c r="C210" s="205"/>
      <c r="D210" s="205" t="s">
        <v>256</v>
      </c>
      <c r="E210" s="212" t="s">
        <v>223</v>
      </c>
      <c r="F210" s="206">
        <v>0.33333333333333331</v>
      </c>
      <c r="G210" s="206">
        <v>0.4375</v>
      </c>
      <c r="H210" s="207">
        <v>0.53125</v>
      </c>
      <c r="I210" s="93"/>
      <c r="J210" s="18"/>
      <c r="K210" s="18"/>
      <c r="L210" s="143"/>
      <c r="M210" s="100"/>
      <c r="N210" s="100"/>
    </row>
    <row r="211" spans="1:26" x14ac:dyDescent="0.25">
      <c r="A211" s="211">
        <v>25</v>
      </c>
      <c r="B211" s="210" t="s">
        <v>220</v>
      </c>
      <c r="C211" s="208"/>
      <c r="D211" s="209" t="s">
        <v>250</v>
      </c>
      <c r="E211" s="208" t="s">
        <v>223</v>
      </c>
      <c r="F211" s="206">
        <v>0.33819444444444446</v>
      </c>
      <c r="G211" s="206">
        <v>0.43888888888888888</v>
      </c>
      <c r="H211" s="207">
        <v>0.53263888888888888</v>
      </c>
      <c r="I211" s="93"/>
      <c r="J211" s="18"/>
      <c r="K211" s="18" t="s">
        <v>78</v>
      </c>
      <c r="L211" s="143">
        <v>4.8611111111111112E-3</v>
      </c>
      <c r="M211" s="100">
        <v>1.3888888888888889E-3</v>
      </c>
      <c r="N211" s="100">
        <v>6.9444444444444447E-4</v>
      </c>
    </row>
    <row r="212" spans="1:26" x14ac:dyDescent="0.25">
      <c r="A212" s="211">
        <v>26</v>
      </c>
      <c r="B212" s="210" t="s">
        <v>317</v>
      </c>
      <c r="C212" s="208"/>
      <c r="D212" s="209" t="s">
        <v>318</v>
      </c>
      <c r="E212" s="208" t="s">
        <v>283</v>
      </c>
      <c r="F212" s="206">
        <v>0.3430555555555555</v>
      </c>
      <c r="G212" s="206">
        <v>0.44027777777777777</v>
      </c>
      <c r="H212" s="207">
        <v>0.53402777777777777</v>
      </c>
      <c r="I212" s="93"/>
      <c r="J212" s="18"/>
      <c r="K212" s="18" t="s">
        <v>79</v>
      </c>
      <c r="L212" s="143">
        <v>4.8611111111111112E-3</v>
      </c>
      <c r="M212" s="100">
        <v>1.3888888888888889E-3</v>
      </c>
      <c r="N212" s="100" t="str">
        <f>M218</f>
        <v>0:2:19</v>
      </c>
    </row>
    <row r="213" spans="1:26" x14ac:dyDescent="0.25">
      <c r="A213" s="131">
        <v>27</v>
      </c>
      <c r="B213" s="87" t="s">
        <v>319</v>
      </c>
      <c r="C213" s="87"/>
      <c r="D213" s="88" t="s">
        <v>320</v>
      </c>
      <c r="E213" s="132" t="s">
        <v>234</v>
      </c>
      <c r="F213" s="5">
        <v>0.34791666666666665</v>
      </c>
      <c r="G213" s="5">
        <v>0.44166666666666665</v>
      </c>
      <c r="H213" s="6">
        <v>0.53541666666666665</v>
      </c>
      <c r="I213" s="93"/>
      <c r="J213" s="18"/>
      <c r="K213" s="18" t="s">
        <v>82</v>
      </c>
      <c r="L213" s="89">
        <f>COUNTA(A210:A239)</f>
        <v>9</v>
      </c>
      <c r="M213" s="100"/>
      <c r="N213" s="100"/>
    </row>
    <row r="214" spans="1:26" x14ac:dyDescent="0.25">
      <c r="A214" s="131">
        <v>28</v>
      </c>
      <c r="B214" s="87" t="s">
        <v>321</v>
      </c>
      <c r="C214" s="87"/>
      <c r="D214" s="88" t="s">
        <v>322</v>
      </c>
      <c r="E214" s="132" t="s">
        <v>224</v>
      </c>
      <c r="F214" s="5">
        <v>0.3527777777777778</v>
      </c>
      <c r="G214" s="5">
        <v>0.44305555555555554</v>
      </c>
      <c r="H214" s="6">
        <v>0.53680555555555554</v>
      </c>
      <c r="I214" s="93"/>
      <c r="J214" s="18"/>
      <c r="K214" s="18"/>
      <c r="L214" s="143" t="s">
        <v>54</v>
      </c>
      <c r="M214" s="38">
        <v>649.1</v>
      </c>
      <c r="N214" s="100" t="s">
        <v>57</v>
      </c>
    </row>
    <row r="215" spans="1:26" x14ac:dyDescent="0.25">
      <c r="A215" s="131">
        <v>29</v>
      </c>
      <c r="B215" s="87" t="s">
        <v>323</v>
      </c>
      <c r="C215" s="87"/>
      <c r="D215" s="88" t="s">
        <v>324</v>
      </c>
      <c r="E215" s="132" t="s">
        <v>293</v>
      </c>
      <c r="F215" s="5">
        <v>0.3576388888888889</v>
      </c>
      <c r="G215" s="5">
        <v>0.44444444444444442</v>
      </c>
      <c r="H215" s="6">
        <v>0.53819444444444442</v>
      </c>
      <c r="I215" s="93"/>
      <c r="J215" s="18"/>
      <c r="K215" s="18"/>
      <c r="L215" s="143" t="s">
        <v>55</v>
      </c>
      <c r="M215" s="38">
        <v>280</v>
      </c>
      <c r="N215" s="100" t="s">
        <v>56</v>
      </c>
    </row>
    <row r="216" spans="1:26" ht="13" x14ac:dyDescent="0.3">
      <c r="A216" s="3">
        <v>30</v>
      </c>
      <c r="B216" s="87" t="s">
        <v>325</v>
      </c>
      <c r="C216" s="87"/>
      <c r="D216" s="88" t="s">
        <v>326</v>
      </c>
      <c r="E216" s="87" t="s">
        <v>327</v>
      </c>
      <c r="F216" s="5">
        <v>0.36249999999999999</v>
      </c>
      <c r="G216" s="5">
        <v>0.4458333333333333</v>
      </c>
      <c r="H216" s="6">
        <v>0.5395833333333333</v>
      </c>
      <c r="I216" s="93"/>
      <c r="J216" s="18"/>
      <c r="K216" s="18"/>
      <c r="L216" s="143" t="s">
        <v>58</v>
      </c>
      <c r="M216" s="89">
        <f>M214/M215</f>
        <v>2.3182142857142858</v>
      </c>
      <c r="N216" s="100" t="s">
        <v>59</v>
      </c>
      <c r="O216" s="144"/>
      <c r="P216" s="145"/>
    </row>
    <row r="217" spans="1:26" x14ac:dyDescent="0.25">
      <c r="A217" s="3">
        <v>31</v>
      </c>
      <c r="B217" s="87" t="s">
        <v>328</v>
      </c>
      <c r="C217" s="87"/>
      <c r="D217" s="88" t="s">
        <v>329</v>
      </c>
      <c r="E217" s="87" t="s">
        <v>283</v>
      </c>
      <c r="F217" s="5">
        <v>0.36736111111111108</v>
      </c>
      <c r="G217" s="5">
        <v>0.44722222222222219</v>
      </c>
      <c r="H217" s="6">
        <v>0.54097222222222219</v>
      </c>
      <c r="I217" s="93"/>
      <c r="J217" s="18"/>
      <c r="K217" s="18"/>
      <c r="L217" s="143" t="s">
        <v>60</v>
      </c>
      <c r="M217" s="39">
        <f>M216*60</f>
        <v>139.09285714285716</v>
      </c>
      <c r="N217" s="100" t="s">
        <v>61</v>
      </c>
    </row>
    <row r="218" spans="1:26" x14ac:dyDescent="0.25">
      <c r="A218" s="3">
        <v>32</v>
      </c>
      <c r="B218" s="240" t="s">
        <v>343</v>
      </c>
      <c r="C218" s="87"/>
      <c r="D218" s="88" t="s">
        <v>330</v>
      </c>
      <c r="E218" s="4" t="s">
        <v>283</v>
      </c>
      <c r="F218" s="5">
        <v>0.37222222222222223</v>
      </c>
      <c r="G218" s="5">
        <v>0.44861111111111113</v>
      </c>
      <c r="H218" s="6">
        <v>4.2361111111111106E-2</v>
      </c>
      <c r="I218" s="93"/>
      <c r="J218" s="18"/>
      <c r="K218" s="18"/>
      <c r="L218" s="146" t="s">
        <v>62</v>
      </c>
      <c r="M218" s="147" t="str">
        <f>"0:"&amp;INT(M214/M215) &amp; ":" &amp; ROUND(60*MOD(M214/M215,1),0)</f>
        <v>0:2:19</v>
      </c>
      <c r="N218" s="148" t="s">
        <v>63</v>
      </c>
    </row>
    <row r="219" spans="1:26" x14ac:dyDescent="0.25">
      <c r="A219" s="3"/>
      <c r="B219" s="87"/>
      <c r="C219" s="87"/>
      <c r="D219" s="88"/>
      <c r="E219" s="4"/>
      <c r="F219" s="5"/>
      <c r="G219" s="5"/>
      <c r="H219" s="6"/>
      <c r="I219" s="93"/>
      <c r="J219" s="18"/>
      <c r="K219" s="91" t="s">
        <v>52</v>
      </c>
      <c r="L219" s="150">
        <f>VLOOKUP(draw!L221,Schedule!$A$5:$E$73,2,FALSE)</f>
        <v>1</v>
      </c>
      <c r="M219" s="150">
        <f>VLOOKUP(draw!M221,Schedule!$A$5:$E$73,2,FALSE)</f>
        <v>1</v>
      </c>
      <c r="N219" s="100"/>
    </row>
    <row r="220" spans="1:26" hidden="1" x14ac:dyDescent="0.25">
      <c r="A220" s="3"/>
      <c r="B220" s="87"/>
      <c r="C220" s="87"/>
      <c r="D220" s="88"/>
      <c r="E220" s="4"/>
      <c r="F220" s="5"/>
      <c r="G220" s="5"/>
      <c r="H220" s="6"/>
      <c r="I220" s="93"/>
      <c r="J220" s="18"/>
      <c r="K220" s="91"/>
      <c r="L220" s="151"/>
      <c r="M220" s="89"/>
      <c r="N220" s="100"/>
    </row>
    <row r="221" spans="1:26" hidden="1" x14ac:dyDescent="0.25">
      <c r="A221" s="3"/>
      <c r="B221" s="87"/>
      <c r="C221" s="87"/>
      <c r="D221" s="88"/>
      <c r="E221" s="4"/>
      <c r="F221" s="5"/>
      <c r="G221" s="5"/>
      <c r="H221" s="6"/>
      <c r="I221" s="93"/>
      <c r="J221" s="18"/>
      <c r="K221" s="91" t="s">
        <v>111</v>
      </c>
      <c r="L221" s="156" t="s">
        <v>122</v>
      </c>
      <c r="M221" s="157" t="s">
        <v>120</v>
      </c>
      <c r="N221" s="157" t="s">
        <v>121</v>
      </c>
      <c r="O221" s="158" t="s">
        <v>136</v>
      </c>
    </row>
    <row r="222" spans="1:26" hidden="1" x14ac:dyDescent="0.25">
      <c r="A222" s="3"/>
      <c r="B222" s="87"/>
      <c r="C222" s="87"/>
      <c r="D222" s="87"/>
      <c r="E222" s="4"/>
      <c r="F222" s="5"/>
      <c r="G222" s="5"/>
      <c r="H222" s="6"/>
      <c r="I222" s="93"/>
      <c r="J222" s="18"/>
      <c r="K222" s="18"/>
      <c r="L222" s="143"/>
      <c r="M222" s="100"/>
      <c r="N222" s="100"/>
    </row>
    <row r="223" spans="1:26" hidden="1" x14ac:dyDescent="0.25">
      <c r="A223" s="3"/>
      <c r="B223" s="87"/>
      <c r="C223" s="87"/>
      <c r="D223" s="88"/>
      <c r="E223" s="4"/>
      <c r="F223" s="5"/>
      <c r="G223" s="5"/>
      <c r="H223" s="6"/>
      <c r="I223" s="93"/>
      <c r="J223" s="18"/>
      <c r="K223" s="18"/>
      <c r="L223" s="143"/>
      <c r="M223" s="100"/>
      <c r="N223" s="100"/>
    </row>
    <row r="224" spans="1:26" hidden="1" x14ac:dyDescent="0.25">
      <c r="A224" s="3"/>
      <c r="B224" s="87"/>
      <c r="C224" s="87"/>
      <c r="D224" s="88"/>
      <c r="E224" s="4"/>
      <c r="F224" s="5"/>
      <c r="G224" s="5"/>
      <c r="H224" s="6"/>
      <c r="I224" s="93"/>
      <c r="J224" s="18"/>
      <c r="K224" s="18"/>
      <c r="L224" s="143"/>
      <c r="M224" s="100"/>
      <c r="N224" s="100"/>
    </row>
    <row r="225" spans="1:14" hidden="1" x14ac:dyDescent="0.25">
      <c r="A225" s="3"/>
      <c r="B225" s="87"/>
      <c r="C225" s="87"/>
      <c r="D225" s="88"/>
      <c r="E225" s="4"/>
      <c r="F225" s="5"/>
      <c r="G225" s="5"/>
      <c r="H225" s="6"/>
      <c r="I225" s="93"/>
      <c r="J225" s="18"/>
      <c r="K225" s="18"/>
      <c r="L225" s="143"/>
      <c r="M225" s="100"/>
      <c r="N225" s="100"/>
    </row>
    <row r="226" spans="1:14" hidden="1" x14ac:dyDescent="0.25">
      <c r="A226" s="3"/>
      <c r="B226" s="87"/>
      <c r="C226" s="87"/>
      <c r="D226" s="88"/>
      <c r="E226" s="4"/>
      <c r="F226" s="5"/>
      <c r="G226" s="5"/>
      <c r="H226" s="6"/>
      <c r="I226" s="93"/>
      <c r="J226" s="18"/>
      <c r="K226" s="18"/>
      <c r="L226" s="143"/>
      <c r="M226" s="100"/>
      <c r="N226" s="100"/>
    </row>
    <row r="227" spans="1:14" hidden="1" x14ac:dyDescent="0.25">
      <c r="A227" s="3"/>
      <c r="B227" s="87"/>
      <c r="C227" s="87"/>
      <c r="D227" s="88"/>
      <c r="E227" s="4"/>
      <c r="F227" s="5"/>
      <c r="G227" s="5"/>
      <c r="H227" s="6"/>
      <c r="I227" s="93"/>
      <c r="J227" s="18"/>
      <c r="K227" s="18"/>
      <c r="L227" s="143"/>
      <c r="M227" s="100"/>
      <c r="N227" s="100"/>
    </row>
    <row r="228" spans="1:14" hidden="1" x14ac:dyDescent="0.25">
      <c r="A228" s="3"/>
      <c r="B228" s="87"/>
      <c r="C228" s="87"/>
      <c r="D228" s="88"/>
      <c r="E228" s="4"/>
      <c r="F228" s="5"/>
      <c r="G228" s="5"/>
      <c r="H228" s="6"/>
      <c r="I228" s="93"/>
      <c r="J228" s="18"/>
      <c r="K228" s="18"/>
      <c r="L228" s="143"/>
      <c r="M228" s="100"/>
      <c r="N228" s="100"/>
    </row>
    <row r="229" spans="1:14" hidden="1" x14ac:dyDescent="0.25">
      <c r="A229" s="3"/>
      <c r="B229" s="87"/>
      <c r="C229" s="87"/>
      <c r="D229" s="88"/>
      <c r="E229" s="4"/>
      <c r="F229" s="5"/>
      <c r="G229" s="5"/>
      <c r="H229" s="6"/>
      <c r="I229" s="93"/>
      <c r="J229" s="18"/>
      <c r="K229" s="18"/>
      <c r="L229" s="143"/>
      <c r="M229" s="100"/>
      <c r="N229" s="100"/>
    </row>
    <row r="230" spans="1:14" hidden="1" x14ac:dyDescent="0.25">
      <c r="A230" s="3"/>
      <c r="B230" s="87"/>
      <c r="C230" s="87"/>
      <c r="D230" s="88"/>
      <c r="E230" s="4"/>
      <c r="F230" s="5"/>
      <c r="G230" s="5"/>
      <c r="H230" s="6"/>
      <c r="I230" s="93"/>
      <c r="J230" s="18"/>
      <c r="K230" s="18"/>
      <c r="L230" s="143"/>
      <c r="M230" s="100"/>
      <c r="N230" s="100"/>
    </row>
    <row r="231" spans="1:14" hidden="1" x14ac:dyDescent="0.25">
      <c r="A231" s="3"/>
      <c r="B231" s="87"/>
      <c r="C231" s="87"/>
      <c r="D231" s="88"/>
      <c r="E231" s="4"/>
      <c r="F231" s="5"/>
      <c r="G231" s="5"/>
      <c r="H231" s="6"/>
      <c r="I231" s="93"/>
      <c r="J231" s="18"/>
      <c r="K231" s="18"/>
      <c r="L231" s="143"/>
      <c r="M231" s="100"/>
      <c r="N231" s="100"/>
    </row>
    <row r="232" spans="1:14" hidden="1" x14ac:dyDescent="0.25">
      <c r="A232" s="3"/>
      <c r="B232" s="87"/>
      <c r="C232" s="87"/>
      <c r="D232" s="88"/>
      <c r="E232" s="4"/>
      <c r="F232" s="5"/>
      <c r="G232" s="5"/>
      <c r="H232" s="6"/>
      <c r="I232" s="93"/>
      <c r="J232" s="18"/>
      <c r="K232" s="18"/>
      <c r="L232" s="143"/>
      <c r="M232" s="100"/>
      <c r="N232" s="100"/>
    </row>
    <row r="233" spans="1:14" hidden="1" x14ac:dyDescent="0.25">
      <c r="A233" s="3"/>
      <c r="B233" s="87"/>
      <c r="C233" s="87"/>
      <c r="D233" s="88"/>
      <c r="E233" s="4"/>
      <c r="F233" s="5"/>
      <c r="G233" s="5"/>
      <c r="H233" s="6"/>
      <c r="I233" s="93"/>
      <c r="J233" s="18"/>
      <c r="K233" s="18"/>
      <c r="L233" s="143"/>
      <c r="M233" s="100"/>
      <c r="N233" s="100"/>
    </row>
    <row r="234" spans="1:14" hidden="1" x14ac:dyDescent="0.25">
      <c r="A234" s="3"/>
      <c r="B234" s="87"/>
      <c r="C234" s="87"/>
      <c r="D234" s="88"/>
      <c r="E234" s="4"/>
      <c r="F234" s="5"/>
      <c r="G234" s="5"/>
      <c r="H234" s="6"/>
      <c r="I234" s="93"/>
      <c r="J234" s="18"/>
      <c r="K234" s="18"/>
      <c r="L234" s="143"/>
      <c r="M234" s="100"/>
      <c r="N234" s="100"/>
    </row>
    <row r="235" spans="1:14" hidden="1" x14ac:dyDescent="0.25">
      <c r="A235" s="3"/>
      <c r="B235" s="87"/>
      <c r="C235" s="87"/>
      <c r="D235" s="88"/>
      <c r="E235" s="4"/>
      <c r="F235" s="5"/>
      <c r="G235" s="5"/>
      <c r="H235" s="6"/>
      <c r="I235" s="93"/>
      <c r="J235" s="18"/>
      <c r="K235" s="18"/>
      <c r="L235" s="143"/>
      <c r="M235" s="100"/>
      <c r="N235" s="100"/>
    </row>
    <row r="236" spans="1:14" hidden="1" x14ac:dyDescent="0.25">
      <c r="A236" s="3"/>
      <c r="B236" s="87"/>
      <c r="C236" s="87"/>
      <c r="D236" s="88"/>
      <c r="E236" s="4"/>
      <c r="F236" s="5"/>
      <c r="G236" s="5"/>
      <c r="H236" s="6"/>
      <c r="I236" s="93"/>
      <c r="J236" s="18"/>
      <c r="K236" s="18"/>
      <c r="L236" s="143"/>
      <c r="M236" s="100"/>
      <c r="N236" s="100"/>
    </row>
    <row r="237" spans="1:14" hidden="1" x14ac:dyDescent="0.25">
      <c r="A237" s="3"/>
      <c r="B237" s="87"/>
      <c r="C237" s="87"/>
      <c r="D237" s="88"/>
      <c r="E237" s="4"/>
      <c r="F237" s="5"/>
      <c r="G237" s="5"/>
      <c r="H237" s="6"/>
      <c r="I237" s="93"/>
      <c r="J237" s="18"/>
      <c r="K237" s="18"/>
      <c r="L237" s="143"/>
      <c r="M237" s="100"/>
      <c r="N237" s="100"/>
    </row>
    <row r="238" spans="1:14" hidden="1" x14ac:dyDescent="0.25">
      <c r="A238" s="3"/>
      <c r="B238" s="87"/>
      <c r="C238" s="87"/>
      <c r="D238" s="88"/>
      <c r="E238" s="4"/>
      <c r="F238" s="5"/>
      <c r="G238" s="5"/>
      <c r="H238" s="6"/>
      <c r="I238" s="93"/>
      <c r="J238" s="18"/>
      <c r="K238" s="18"/>
      <c r="L238" s="143"/>
      <c r="M238" s="100"/>
      <c r="N238" s="100"/>
    </row>
    <row r="239" spans="1:14" hidden="1" x14ac:dyDescent="0.25">
      <c r="A239" s="3"/>
      <c r="B239" s="87"/>
      <c r="C239" s="87"/>
      <c r="D239" s="88"/>
      <c r="E239" s="4"/>
      <c r="F239" s="5"/>
      <c r="G239" s="5"/>
      <c r="H239" s="6"/>
      <c r="I239" s="93"/>
      <c r="J239" s="18"/>
      <c r="K239" s="18"/>
      <c r="L239" s="143"/>
      <c r="M239" s="100"/>
      <c r="N239" s="100"/>
    </row>
    <row r="240" spans="1:14" x14ac:dyDescent="0.25">
      <c r="L240" s="143"/>
      <c r="M240" s="100"/>
      <c r="N240" s="100"/>
    </row>
    <row r="241" spans="1:26" ht="18" hidden="1" x14ac:dyDescent="0.4">
      <c r="A241" s="1" t="str">
        <f>A35</f>
        <v>DURAL PONY CLUB CLOSED ODE 2017</v>
      </c>
      <c r="B241" s="2"/>
      <c r="C241" s="2"/>
      <c r="D241" s="2"/>
      <c r="E241" s="2"/>
      <c r="F241" s="2"/>
      <c r="G241" s="2"/>
      <c r="H241" s="2"/>
      <c r="I241" s="2"/>
      <c r="J241" s="2"/>
      <c r="K241" s="26"/>
      <c r="L241" s="143"/>
      <c r="M241" s="100"/>
      <c r="N241" s="100"/>
    </row>
    <row r="242" spans="1:26" ht="13.5" hidden="1" thickBot="1" x14ac:dyDescent="0.35">
      <c r="A242" s="134" t="s">
        <v>183</v>
      </c>
      <c r="D242" s="97" t="s">
        <v>134</v>
      </c>
      <c r="E242" s="98">
        <f>VLOOKUP($O255,Schedule!$A$5:$E$73,3,FALSE)</f>
        <v>0.42013888888888878</v>
      </c>
      <c r="F242" s="107" t="s">
        <v>140</v>
      </c>
      <c r="G242" s="99">
        <f>VLOOKUP($O255,Schedule!$A$5:$E$73,5,FALSE)</f>
        <v>0.46180555555555547</v>
      </c>
      <c r="L242" s="143"/>
      <c r="M242" s="100"/>
      <c r="N242" s="100"/>
    </row>
    <row r="243" spans="1:26" s="12" customFormat="1" ht="38.5" hidden="1" customHeight="1" x14ac:dyDescent="0.35">
      <c r="A243" s="9" t="s">
        <v>0</v>
      </c>
      <c r="B243" s="10" t="s">
        <v>1</v>
      </c>
      <c r="C243" s="10" t="s">
        <v>2</v>
      </c>
      <c r="D243" s="10" t="s">
        <v>3</v>
      </c>
      <c r="E243" s="10" t="s">
        <v>4</v>
      </c>
      <c r="F243" s="10" t="str">
        <f>"D'age ring "&amp;L253</f>
        <v>D'age ring 1</v>
      </c>
      <c r="G243" s="10" t="str">
        <f>"S/J ring "&amp;M253</f>
        <v>S/J ring 1</v>
      </c>
      <c r="H243" s="11" t="s">
        <v>5</v>
      </c>
      <c r="I243" s="92" t="s">
        <v>102</v>
      </c>
      <c r="J243" s="24"/>
      <c r="K243" s="24"/>
      <c r="L243" s="139" t="s">
        <v>80</v>
      </c>
      <c r="M243" s="140" t="s">
        <v>81</v>
      </c>
      <c r="N243" s="140" t="s">
        <v>77</v>
      </c>
      <c r="O243" s="141"/>
      <c r="P243" s="141"/>
      <c r="Q243" s="152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idden="1" x14ac:dyDescent="0.25">
      <c r="A244" s="217">
        <v>23</v>
      </c>
      <c r="B244" s="213" t="s">
        <v>252</v>
      </c>
      <c r="C244" s="216"/>
      <c r="D244" s="213" t="s">
        <v>207</v>
      </c>
      <c r="E244" s="218" t="s">
        <v>223</v>
      </c>
      <c r="F244" s="214">
        <v>0.38680555555555557</v>
      </c>
      <c r="G244" s="214">
        <v>0.44861111111111113</v>
      </c>
      <c r="H244" s="215">
        <v>0.52500000000000002</v>
      </c>
      <c r="I244" s="93"/>
      <c r="J244" s="18"/>
      <c r="K244" s="18"/>
      <c r="L244" s="143"/>
      <c r="M244" s="100"/>
      <c r="N244" s="100"/>
    </row>
    <row r="245" spans="1:26" hidden="1" x14ac:dyDescent="0.25">
      <c r="A245" s="217">
        <v>24</v>
      </c>
      <c r="B245" s="213" t="s">
        <v>253</v>
      </c>
      <c r="C245" s="216"/>
      <c r="D245" s="213" t="s">
        <v>254</v>
      </c>
      <c r="E245" s="216" t="s">
        <v>223</v>
      </c>
      <c r="F245" s="214">
        <v>0.39166666666666666</v>
      </c>
      <c r="G245" s="214">
        <v>0.45</v>
      </c>
      <c r="H245" s="215">
        <v>0.52638888888888891</v>
      </c>
      <c r="I245" s="93"/>
      <c r="J245" s="18"/>
      <c r="K245" s="18" t="s">
        <v>78</v>
      </c>
      <c r="L245" s="143">
        <v>4.8611111111111112E-3</v>
      </c>
      <c r="M245" s="100">
        <v>1.3888888888888889E-3</v>
      </c>
      <c r="N245" s="100">
        <v>6.9444444444444447E-4</v>
      </c>
    </row>
    <row r="246" spans="1:26" hidden="1" x14ac:dyDescent="0.25">
      <c r="A246" s="217">
        <v>25</v>
      </c>
      <c r="B246" s="213" t="s">
        <v>255</v>
      </c>
      <c r="C246" s="216"/>
      <c r="D246" s="213" t="s">
        <v>256</v>
      </c>
      <c r="E246" s="216" t="s">
        <v>223</v>
      </c>
      <c r="F246" s="214">
        <v>0.39652777777777781</v>
      </c>
      <c r="G246" s="214">
        <v>0.4513888888888889</v>
      </c>
      <c r="H246" s="215">
        <v>0.52777777777777779</v>
      </c>
      <c r="I246" s="93"/>
      <c r="J246" s="18"/>
      <c r="K246" s="18" t="s">
        <v>79</v>
      </c>
      <c r="L246" s="143">
        <v>4.8611111111111112E-3</v>
      </c>
      <c r="M246" s="100">
        <v>1.3888888888888889E-3</v>
      </c>
      <c r="N246" s="100" t="str">
        <f>M252</f>
        <v>0:1:46</v>
      </c>
    </row>
    <row r="247" spans="1:26" hidden="1" x14ac:dyDescent="0.25">
      <c r="A247" s="131"/>
      <c r="B247" s="159"/>
      <c r="C247" s="87"/>
      <c r="D247" s="4"/>
      <c r="E247" s="132"/>
      <c r="F247" s="5"/>
      <c r="G247" s="5"/>
      <c r="H247" s="6"/>
      <c r="I247" s="93"/>
      <c r="J247" s="18"/>
      <c r="K247" s="18" t="s">
        <v>82</v>
      </c>
      <c r="L247" s="89">
        <f>COUNTA(A244:A273)</f>
        <v>3</v>
      </c>
      <c r="M247" s="100"/>
      <c r="N247" s="100"/>
    </row>
    <row r="248" spans="1:26" hidden="1" x14ac:dyDescent="0.25">
      <c r="A248" s="131"/>
      <c r="B248" s="106"/>
      <c r="C248" s="87"/>
      <c r="D248" s="132"/>
      <c r="E248" s="132"/>
      <c r="F248" s="5"/>
      <c r="G248" s="5"/>
      <c r="H248" s="6"/>
      <c r="I248" s="93"/>
      <c r="J248" s="18"/>
      <c r="K248" s="18"/>
      <c r="L248" s="143" t="s">
        <v>54</v>
      </c>
      <c r="M248" s="38">
        <v>532</v>
      </c>
      <c r="N248" s="100" t="s">
        <v>57</v>
      </c>
    </row>
    <row r="249" spans="1:26" hidden="1" x14ac:dyDescent="0.25">
      <c r="A249" s="131"/>
      <c r="B249" s="106"/>
      <c r="C249" s="87"/>
      <c r="D249" s="88"/>
      <c r="E249" s="106"/>
      <c r="F249" s="5"/>
      <c r="G249" s="5"/>
      <c r="H249" s="6"/>
      <c r="I249" s="93"/>
      <c r="J249" s="18"/>
      <c r="K249" s="18"/>
      <c r="L249" s="143" t="s">
        <v>55</v>
      </c>
      <c r="M249" s="38">
        <v>300</v>
      </c>
      <c r="N249" s="100" t="s">
        <v>56</v>
      </c>
    </row>
    <row r="250" spans="1:26" ht="13" hidden="1" x14ac:dyDescent="0.3">
      <c r="A250" s="131"/>
      <c r="B250" s="106"/>
      <c r="C250" s="87"/>
      <c r="D250" s="88"/>
      <c r="E250" s="106"/>
      <c r="F250" s="5"/>
      <c r="G250" s="5"/>
      <c r="H250" s="6"/>
      <c r="I250" s="93"/>
      <c r="J250" s="18"/>
      <c r="K250" s="18"/>
      <c r="L250" s="143" t="s">
        <v>58</v>
      </c>
      <c r="M250" s="89">
        <f>M248/M249</f>
        <v>1.7733333333333334</v>
      </c>
      <c r="N250" s="100" t="s">
        <v>59</v>
      </c>
      <c r="O250" s="144"/>
      <c r="P250" s="145"/>
    </row>
    <row r="251" spans="1:26" hidden="1" x14ac:dyDescent="0.25">
      <c r="A251" s="3"/>
      <c r="B251" s="87"/>
      <c r="C251" s="87"/>
      <c r="D251" s="88"/>
      <c r="E251" s="106"/>
      <c r="F251" s="5"/>
      <c r="G251" s="5"/>
      <c r="H251" s="6"/>
      <c r="I251" s="93"/>
      <c r="J251" s="18"/>
      <c r="K251" s="18"/>
      <c r="L251" s="143" t="s">
        <v>60</v>
      </c>
      <c r="M251" s="39">
        <f>M250*60</f>
        <v>106.4</v>
      </c>
      <c r="N251" s="100" t="s">
        <v>61</v>
      </c>
    </row>
    <row r="252" spans="1:26" hidden="1" x14ac:dyDescent="0.25">
      <c r="A252" s="3"/>
      <c r="B252" s="87"/>
      <c r="C252" s="87"/>
      <c r="D252" s="88"/>
      <c r="E252" s="4"/>
      <c r="F252" s="5"/>
      <c r="G252" s="5"/>
      <c r="H252" s="6"/>
      <c r="I252" s="93"/>
      <c r="J252" s="18"/>
      <c r="K252" s="18"/>
      <c r="L252" s="146" t="s">
        <v>62</v>
      </c>
      <c r="M252" s="147" t="str">
        <f>"0:"&amp;INT(M248/M249) &amp; ":" &amp; ROUND(60*MOD(M248/M249,1),0)</f>
        <v>0:1:46</v>
      </c>
      <c r="N252" s="148" t="s">
        <v>63</v>
      </c>
    </row>
    <row r="253" spans="1:26" hidden="1" x14ac:dyDescent="0.25">
      <c r="A253" s="3"/>
      <c r="B253" s="87"/>
      <c r="C253" s="87"/>
      <c r="D253" s="88"/>
      <c r="E253" s="4"/>
      <c r="F253" s="5"/>
      <c r="G253" s="5"/>
      <c r="H253" s="6"/>
      <c r="I253" s="93"/>
      <c r="J253" s="18"/>
      <c r="K253" s="91" t="s">
        <v>52</v>
      </c>
      <c r="L253" s="150">
        <f>VLOOKUP(draw!L255,Schedule!$A$5:$E$73,2,FALSE)</f>
        <v>1</v>
      </c>
      <c r="M253" s="150">
        <f>VLOOKUP(draw!M255,Schedule!$A$5:$E$73,2,FALSE)</f>
        <v>1</v>
      </c>
      <c r="N253" s="100"/>
    </row>
    <row r="254" spans="1:26" hidden="1" x14ac:dyDescent="0.25">
      <c r="A254" s="3"/>
      <c r="B254" s="87"/>
      <c r="C254" s="87"/>
      <c r="D254" s="88"/>
      <c r="E254" s="4"/>
      <c r="F254" s="5"/>
      <c r="G254" s="5"/>
      <c r="H254" s="6"/>
      <c r="I254" s="93"/>
      <c r="J254" s="18"/>
      <c r="K254" s="91"/>
      <c r="L254" s="151"/>
      <c r="M254" s="89"/>
      <c r="N254" s="100"/>
    </row>
    <row r="255" spans="1:26" hidden="1" x14ac:dyDescent="0.25">
      <c r="A255" s="3"/>
      <c r="B255" s="87"/>
      <c r="C255" s="87"/>
      <c r="D255" s="88"/>
      <c r="E255" s="4"/>
      <c r="F255" s="5"/>
      <c r="G255" s="5"/>
      <c r="H255" s="6"/>
      <c r="I255" s="93"/>
      <c r="J255" s="18"/>
      <c r="K255" s="91" t="s">
        <v>111</v>
      </c>
      <c r="L255" s="156" t="s">
        <v>184</v>
      </c>
      <c r="M255" s="157" t="s">
        <v>185</v>
      </c>
      <c r="N255" s="157" t="s">
        <v>186</v>
      </c>
      <c r="O255" s="158" t="s">
        <v>187</v>
      </c>
    </row>
    <row r="256" spans="1:26" hidden="1" x14ac:dyDescent="0.25">
      <c r="A256" s="3"/>
      <c r="B256" s="87"/>
      <c r="C256" s="87"/>
      <c r="D256" s="87"/>
      <c r="E256" s="4"/>
      <c r="F256" s="5"/>
      <c r="G256" s="5"/>
      <c r="H256" s="6"/>
      <c r="I256" s="93"/>
      <c r="J256" s="18"/>
      <c r="K256" s="18"/>
      <c r="L256" s="143"/>
      <c r="M256" s="100"/>
      <c r="N256" s="100"/>
    </row>
    <row r="257" spans="1:14" hidden="1" x14ac:dyDescent="0.25">
      <c r="A257" s="3"/>
      <c r="B257" s="87"/>
      <c r="C257" s="87"/>
      <c r="D257" s="88"/>
      <c r="E257" s="4"/>
      <c r="F257" s="5"/>
      <c r="G257" s="5"/>
      <c r="H257" s="6"/>
      <c r="I257" s="93"/>
      <c r="J257" s="18"/>
      <c r="K257" s="18"/>
      <c r="L257" s="143"/>
      <c r="M257" s="100"/>
      <c r="N257" s="100"/>
    </row>
    <row r="258" spans="1:14" hidden="1" x14ac:dyDescent="0.25">
      <c r="A258" s="3"/>
      <c r="B258" s="87"/>
      <c r="C258" s="87"/>
      <c r="D258" s="88"/>
      <c r="E258" s="4"/>
      <c r="F258" s="5"/>
      <c r="G258" s="5"/>
      <c r="H258" s="6"/>
      <c r="I258" s="93"/>
      <c r="J258" s="18"/>
      <c r="K258" s="18"/>
      <c r="L258" s="143"/>
      <c r="M258" s="100"/>
      <c r="N258" s="100"/>
    </row>
    <row r="259" spans="1:14" hidden="1" x14ac:dyDescent="0.25">
      <c r="A259" s="3"/>
      <c r="B259" s="87"/>
      <c r="C259" s="87"/>
      <c r="D259" s="88"/>
      <c r="E259" s="4"/>
      <c r="F259" s="5"/>
      <c r="G259" s="5"/>
      <c r="H259" s="6"/>
      <c r="I259" s="93"/>
      <c r="J259" s="18"/>
      <c r="K259" s="18"/>
      <c r="L259" s="143"/>
      <c r="M259" s="100"/>
      <c r="N259" s="100"/>
    </row>
    <row r="260" spans="1:14" hidden="1" x14ac:dyDescent="0.25">
      <c r="A260" s="3"/>
      <c r="B260" s="87"/>
      <c r="C260" s="87"/>
      <c r="D260" s="88"/>
      <c r="E260" s="4"/>
      <c r="F260" s="5"/>
      <c r="G260" s="5"/>
      <c r="H260" s="6"/>
      <c r="I260" s="93"/>
      <c r="J260" s="18"/>
      <c r="K260" s="18"/>
      <c r="L260" s="143"/>
      <c r="M260" s="100"/>
      <c r="N260" s="100"/>
    </row>
    <row r="261" spans="1:14" hidden="1" x14ac:dyDescent="0.25">
      <c r="A261" s="3"/>
      <c r="B261" s="87"/>
      <c r="C261" s="87"/>
      <c r="D261" s="88"/>
      <c r="E261" s="4"/>
      <c r="F261" s="5"/>
      <c r="G261" s="5"/>
      <c r="H261" s="6"/>
      <c r="I261" s="93"/>
      <c r="J261" s="18"/>
      <c r="K261" s="18"/>
      <c r="L261" s="143"/>
      <c r="M261" s="100"/>
      <c r="N261" s="100"/>
    </row>
    <row r="262" spans="1:14" hidden="1" x14ac:dyDescent="0.25">
      <c r="A262" s="3"/>
      <c r="B262" s="87"/>
      <c r="C262" s="87"/>
      <c r="D262" s="88"/>
      <c r="E262" s="4"/>
      <c r="F262" s="5"/>
      <c r="G262" s="5"/>
      <c r="H262" s="6"/>
      <c r="I262" s="93"/>
      <c r="J262" s="18"/>
      <c r="K262" s="18"/>
      <c r="L262" s="143"/>
      <c r="M262" s="100"/>
      <c r="N262" s="100"/>
    </row>
    <row r="263" spans="1:14" hidden="1" x14ac:dyDescent="0.25">
      <c r="A263" s="3"/>
      <c r="B263" s="87"/>
      <c r="C263" s="87"/>
      <c r="D263" s="88"/>
      <c r="E263" s="4"/>
      <c r="F263" s="5"/>
      <c r="G263" s="5"/>
      <c r="H263" s="6"/>
      <c r="I263" s="93"/>
      <c r="J263" s="18"/>
      <c r="K263" s="18"/>
      <c r="L263" s="143"/>
      <c r="M263" s="100"/>
      <c r="N263" s="100"/>
    </row>
    <row r="264" spans="1:14" hidden="1" x14ac:dyDescent="0.25">
      <c r="A264" s="3"/>
      <c r="B264" s="87"/>
      <c r="C264" s="87"/>
      <c r="D264" s="88"/>
      <c r="E264" s="4"/>
      <c r="F264" s="5"/>
      <c r="G264" s="5"/>
      <c r="H264" s="6"/>
      <c r="I264" s="93"/>
      <c r="J264" s="18"/>
      <c r="K264" s="18"/>
      <c r="L264" s="143"/>
      <c r="M264" s="100"/>
      <c r="N264" s="100"/>
    </row>
    <row r="265" spans="1:14" hidden="1" x14ac:dyDescent="0.25">
      <c r="A265" s="3"/>
      <c r="B265" s="87"/>
      <c r="C265" s="87"/>
      <c r="D265" s="88"/>
      <c r="E265" s="4"/>
      <c r="F265" s="5"/>
      <c r="G265" s="5"/>
      <c r="H265" s="6"/>
      <c r="I265" s="93"/>
      <c r="J265" s="18"/>
      <c r="K265" s="18"/>
      <c r="L265" s="143"/>
      <c r="M265" s="100"/>
      <c r="N265" s="100"/>
    </row>
    <row r="266" spans="1:14" hidden="1" x14ac:dyDescent="0.25">
      <c r="A266" s="3"/>
      <c r="B266" s="87"/>
      <c r="C266" s="87"/>
      <c r="D266" s="88"/>
      <c r="E266" s="4"/>
      <c r="F266" s="5"/>
      <c r="G266" s="5"/>
      <c r="H266" s="6"/>
      <c r="I266" s="93"/>
      <c r="J266" s="18"/>
      <c r="K266" s="18"/>
      <c r="L266" s="143"/>
      <c r="M266" s="100"/>
      <c r="N266" s="100"/>
    </row>
    <row r="267" spans="1:14" hidden="1" x14ac:dyDescent="0.25">
      <c r="A267" s="3"/>
      <c r="B267" s="87"/>
      <c r="C267" s="87"/>
      <c r="D267" s="88"/>
      <c r="E267" s="4"/>
      <c r="F267" s="5"/>
      <c r="G267" s="5"/>
      <c r="H267" s="6"/>
      <c r="I267" s="93"/>
      <c r="J267" s="18"/>
      <c r="K267" s="18"/>
      <c r="L267" s="143"/>
      <c r="M267" s="100"/>
      <c r="N267" s="100"/>
    </row>
    <row r="268" spans="1:14" hidden="1" x14ac:dyDescent="0.25">
      <c r="A268" s="3"/>
      <c r="B268" s="87"/>
      <c r="C268" s="87"/>
      <c r="D268" s="88"/>
      <c r="E268" s="4"/>
      <c r="F268" s="5"/>
      <c r="G268" s="5"/>
      <c r="H268" s="6"/>
      <c r="I268" s="93"/>
      <c r="J268" s="18"/>
      <c r="K268" s="18"/>
      <c r="L268" s="143"/>
      <c r="M268" s="100"/>
      <c r="N268" s="100"/>
    </row>
    <row r="269" spans="1:14" hidden="1" x14ac:dyDescent="0.25">
      <c r="A269" s="3"/>
      <c r="B269" s="87"/>
      <c r="C269" s="87"/>
      <c r="D269" s="88"/>
      <c r="E269" s="4"/>
      <c r="F269" s="5"/>
      <c r="G269" s="5"/>
      <c r="H269" s="6"/>
      <c r="I269" s="93"/>
      <c r="J269" s="18"/>
      <c r="K269" s="18"/>
      <c r="L269" s="143"/>
      <c r="M269" s="100"/>
      <c r="N269" s="100"/>
    </row>
    <row r="270" spans="1:14" hidden="1" x14ac:dyDescent="0.25">
      <c r="A270" s="3"/>
      <c r="B270" s="87"/>
      <c r="C270" s="87"/>
      <c r="D270" s="88"/>
      <c r="E270" s="4"/>
      <c r="F270" s="5"/>
      <c r="G270" s="5"/>
      <c r="H270" s="6"/>
      <c r="I270" s="93"/>
      <c r="J270" s="18"/>
      <c r="K270" s="18"/>
      <c r="L270" s="143"/>
      <c r="M270" s="100"/>
      <c r="N270" s="100"/>
    </row>
    <row r="271" spans="1:14" hidden="1" x14ac:dyDescent="0.25">
      <c r="A271" s="3"/>
      <c r="B271" s="87"/>
      <c r="C271" s="87"/>
      <c r="D271" s="88"/>
      <c r="E271" s="4"/>
      <c r="F271" s="5"/>
      <c r="G271" s="5"/>
      <c r="H271" s="6"/>
      <c r="I271" s="93"/>
      <c r="J271" s="18"/>
      <c r="K271" s="18"/>
      <c r="L271" s="143"/>
      <c r="M271" s="100"/>
      <c r="N271" s="100"/>
    </row>
    <row r="272" spans="1:14" hidden="1" x14ac:dyDescent="0.25">
      <c r="A272" s="3"/>
      <c r="B272" s="87"/>
      <c r="C272" s="87"/>
      <c r="D272" s="88"/>
      <c r="E272" s="4"/>
      <c r="F272" s="5"/>
      <c r="G272" s="5"/>
      <c r="H272" s="6"/>
      <c r="I272" s="93"/>
      <c r="J272" s="18"/>
      <c r="K272" s="18"/>
      <c r="L272" s="143"/>
      <c r="M272" s="100"/>
      <c r="N272" s="100"/>
    </row>
    <row r="273" spans="1:15" ht="13" hidden="1" thickBot="1" x14ac:dyDescent="0.3">
      <c r="A273" s="125"/>
      <c r="B273" s="126"/>
      <c r="C273" s="126"/>
      <c r="D273" s="127"/>
      <c r="E273" s="130"/>
      <c r="F273" s="128"/>
      <c r="G273" s="128"/>
      <c r="H273" s="129"/>
      <c r="I273" s="94"/>
      <c r="J273" s="18"/>
      <c r="K273" s="18"/>
      <c r="L273" s="143"/>
      <c r="M273" s="100"/>
      <c r="N273" s="100"/>
    </row>
    <row r="274" spans="1:15" hidden="1" x14ac:dyDescent="0.25"/>
    <row r="275" spans="1:15" ht="18" x14ac:dyDescent="0.4">
      <c r="A275" s="1" t="str">
        <f>A69</f>
        <v>DURAL PONY CLUB CLOSED ODE 2017</v>
      </c>
      <c r="B275" s="2"/>
      <c r="C275" s="2"/>
      <c r="D275" s="2"/>
      <c r="E275" s="2"/>
      <c r="F275" s="2"/>
      <c r="G275" s="2"/>
      <c r="H275" s="2"/>
      <c r="I275" s="2"/>
      <c r="J275" s="2"/>
      <c r="K275" s="26"/>
      <c r="L275" s="143"/>
      <c r="M275" s="100"/>
      <c r="N275" s="100"/>
    </row>
    <row r="276" spans="1:15" ht="13.5" thickBot="1" x14ac:dyDescent="0.35">
      <c r="A276" s="134" t="s">
        <v>166</v>
      </c>
      <c r="D276" s="97" t="s">
        <v>134</v>
      </c>
      <c r="E276" s="98">
        <f>VLOOKUP($O289,Schedule!$A$5:$E$73,3,FALSE)</f>
        <v>0.36666666666666659</v>
      </c>
      <c r="F276" s="107" t="s">
        <v>140</v>
      </c>
      <c r="G276" s="99">
        <f>VLOOKUP($O289,Schedule!$A$5:$E$73,5,FALSE)</f>
        <v>0.40347222222222212</v>
      </c>
      <c r="L276" s="143"/>
      <c r="M276" s="100"/>
      <c r="N276" s="100"/>
    </row>
    <row r="277" spans="1:15" ht="40.15" customHeight="1" x14ac:dyDescent="0.35">
      <c r="A277" s="9" t="s">
        <v>0</v>
      </c>
      <c r="B277" s="10" t="s">
        <v>1</v>
      </c>
      <c r="C277" s="10" t="s">
        <v>2</v>
      </c>
      <c r="D277" s="10" t="s">
        <v>3</v>
      </c>
      <c r="E277" s="10" t="s">
        <v>4</v>
      </c>
      <c r="F277" s="10" t="str">
        <f>"D'age ring "&amp;L287</f>
        <v>D'age ring 1</v>
      </c>
      <c r="G277" s="10" t="str">
        <f>"S/J ring "&amp;M287</f>
        <v>S/J ring 1</v>
      </c>
      <c r="H277" s="11" t="s">
        <v>5</v>
      </c>
      <c r="I277" s="92" t="s">
        <v>102</v>
      </c>
      <c r="J277" s="24"/>
      <c r="K277" s="24"/>
      <c r="L277" s="139" t="s">
        <v>80</v>
      </c>
      <c r="M277" s="140" t="s">
        <v>81</v>
      </c>
      <c r="N277" s="140" t="s">
        <v>77</v>
      </c>
      <c r="O277" s="141"/>
    </row>
    <row r="278" spans="1:15" x14ac:dyDescent="0.25">
      <c r="A278" s="223">
        <v>33</v>
      </c>
      <c r="B278" s="244" t="s">
        <v>331</v>
      </c>
      <c r="C278" s="222"/>
      <c r="D278" s="219" t="s">
        <v>332</v>
      </c>
      <c r="E278" s="224" t="s">
        <v>224</v>
      </c>
      <c r="F278" s="220">
        <v>0.39583333333333331</v>
      </c>
      <c r="G278" s="220">
        <v>0.47222222222222227</v>
      </c>
      <c r="H278" s="221">
        <v>0.52083333333333337</v>
      </c>
      <c r="I278" s="93"/>
      <c r="J278" s="18"/>
      <c r="K278" s="18"/>
      <c r="L278" s="143"/>
      <c r="M278" s="100"/>
      <c r="N278" s="100"/>
    </row>
    <row r="279" spans="1:15" x14ac:dyDescent="0.25">
      <c r="A279" s="131">
        <v>34</v>
      </c>
      <c r="B279" s="4" t="s">
        <v>333</v>
      </c>
      <c r="C279" s="87"/>
      <c r="D279" s="4" t="s">
        <v>334</v>
      </c>
      <c r="E279" s="132" t="s">
        <v>224</v>
      </c>
      <c r="F279" s="5">
        <v>0.40069444444444446</v>
      </c>
      <c r="G279" s="5">
        <v>0.47361111111111115</v>
      </c>
      <c r="H279" s="6">
        <v>0.52222222222222225</v>
      </c>
      <c r="I279" s="93"/>
      <c r="J279" s="18"/>
      <c r="K279" s="18" t="s">
        <v>78</v>
      </c>
      <c r="L279" s="143">
        <v>4.8611111111111112E-3</v>
      </c>
      <c r="M279" s="100">
        <v>1.3888888888888889E-3</v>
      </c>
      <c r="N279" s="100">
        <v>6.9444444444444447E-4</v>
      </c>
    </row>
    <row r="280" spans="1:15" x14ac:dyDescent="0.25">
      <c r="A280" s="131">
        <v>35</v>
      </c>
      <c r="B280" s="4" t="s">
        <v>276</v>
      </c>
      <c r="C280" s="87"/>
      <c r="D280" s="4" t="s">
        <v>222</v>
      </c>
      <c r="E280" s="132" t="s">
        <v>224</v>
      </c>
      <c r="F280" s="5">
        <v>0.4055555555555555</v>
      </c>
      <c r="G280" s="5">
        <v>0.47500000000000003</v>
      </c>
      <c r="H280" s="6">
        <v>0.52361111111111114</v>
      </c>
      <c r="I280" s="93"/>
      <c r="J280" s="18"/>
      <c r="K280" s="18" t="s">
        <v>79</v>
      </c>
      <c r="L280" s="143">
        <v>4.8611111111111112E-3</v>
      </c>
      <c r="M280" s="100">
        <v>1.3888888888888889E-3</v>
      </c>
      <c r="N280" s="100" t="str">
        <f>M286</f>
        <v>0:1:53</v>
      </c>
    </row>
    <row r="281" spans="1:15" x14ac:dyDescent="0.25">
      <c r="A281" s="131">
        <v>36</v>
      </c>
      <c r="B281" s="159" t="s">
        <v>335</v>
      </c>
      <c r="C281" s="87"/>
      <c r="D281" s="4" t="s">
        <v>336</v>
      </c>
      <c r="E281" s="132" t="s">
        <v>293</v>
      </c>
      <c r="F281" s="5">
        <v>0.41041666666666665</v>
      </c>
      <c r="G281" s="5">
        <v>0.47638888888888892</v>
      </c>
      <c r="H281" s="6">
        <v>0.52500000000000002</v>
      </c>
      <c r="I281" s="93"/>
      <c r="J281" s="18"/>
      <c r="K281" s="18" t="s">
        <v>82</v>
      </c>
      <c r="L281" s="89">
        <f>COUNTA(A278:A307)</f>
        <v>7</v>
      </c>
      <c r="M281" s="100"/>
      <c r="N281" s="100"/>
    </row>
    <row r="282" spans="1:15" x14ac:dyDescent="0.25">
      <c r="A282" s="131">
        <v>37</v>
      </c>
      <c r="B282" s="106" t="s">
        <v>337</v>
      </c>
      <c r="C282" s="87"/>
      <c r="D282" s="132" t="s">
        <v>338</v>
      </c>
      <c r="E282" s="132" t="s">
        <v>283</v>
      </c>
      <c r="F282" s="5">
        <v>0.4152777777777778</v>
      </c>
      <c r="G282" s="5">
        <v>0.4777777777777778</v>
      </c>
      <c r="H282" s="6">
        <v>0.52638888888888891</v>
      </c>
      <c r="I282" s="93"/>
      <c r="J282" s="18"/>
      <c r="K282" s="18"/>
      <c r="L282" s="143" t="s">
        <v>54</v>
      </c>
      <c r="M282" s="38">
        <v>470</v>
      </c>
      <c r="N282" s="100" t="s">
        <v>57</v>
      </c>
    </row>
    <row r="283" spans="1:15" x14ac:dyDescent="0.25">
      <c r="A283" s="3">
        <v>38</v>
      </c>
      <c r="B283" s="87" t="s">
        <v>339</v>
      </c>
      <c r="C283" s="87"/>
      <c r="D283" s="88" t="s">
        <v>257</v>
      </c>
      <c r="E283" s="106" t="s">
        <v>223</v>
      </c>
      <c r="F283" s="5">
        <v>0.4201388888888889</v>
      </c>
      <c r="G283" s="5">
        <v>0.47916666666666669</v>
      </c>
      <c r="H283" s="6">
        <v>0.52777777777777779</v>
      </c>
      <c r="I283" s="93"/>
      <c r="J283" s="18"/>
      <c r="K283" s="18"/>
      <c r="L283" s="143" t="s">
        <v>55</v>
      </c>
      <c r="M283" s="38">
        <v>250</v>
      </c>
      <c r="N283" s="100" t="s">
        <v>56</v>
      </c>
    </row>
    <row r="284" spans="1:15" ht="13" x14ac:dyDescent="0.3">
      <c r="A284" s="3">
        <v>39</v>
      </c>
      <c r="B284" s="242" t="s">
        <v>341</v>
      </c>
      <c r="C284" s="87"/>
      <c r="D284" s="88" t="s">
        <v>342</v>
      </c>
      <c r="E284" s="106" t="s">
        <v>223</v>
      </c>
      <c r="F284" s="5">
        <v>0.42499999999999999</v>
      </c>
      <c r="G284" s="5">
        <v>0.48055555555555557</v>
      </c>
      <c r="H284" s="6">
        <v>0.52916666666666667</v>
      </c>
      <c r="I284" s="93"/>
      <c r="J284" s="18"/>
      <c r="K284" s="18"/>
      <c r="L284" s="143" t="s">
        <v>58</v>
      </c>
      <c r="M284" s="89">
        <f>M282/M283</f>
        <v>1.88</v>
      </c>
      <c r="N284" s="100" t="s">
        <v>59</v>
      </c>
      <c r="O284" s="144"/>
    </row>
    <row r="285" spans="1:15" ht="14.5" customHeight="1" x14ac:dyDescent="0.25">
      <c r="A285" s="3"/>
      <c r="B285" s="87"/>
      <c r="C285" s="87"/>
      <c r="D285" s="88"/>
      <c r="E285" s="106"/>
      <c r="F285" s="5"/>
      <c r="G285" s="5"/>
      <c r="H285" s="6"/>
      <c r="I285" s="93"/>
      <c r="J285" s="18"/>
      <c r="K285" s="18"/>
      <c r="L285" s="143" t="s">
        <v>60</v>
      </c>
      <c r="M285" s="39">
        <f>M284*60</f>
        <v>112.8</v>
      </c>
      <c r="N285" s="100" t="s">
        <v>61</v>
      </c>
    </row>
    <row r="286" spans="1:15" x14ac:dyDescent="0.25">
      <c r="A286" s="3"/>
      <c r="B286" s="87"/>
      <c r="C286" s="87"/>
      <c r="D286" s="88"/>
      <c r="E286" s="4"/>
      <c r="F286" s="5"/>
      <c r="G286" s="5"/>
      <c r="H286" s="6"/>
      <c r="I286" s="93"/>
      <c r="J286" s="18"/>
      <c r="K286" s="18"/>
      <c r="L286" s="146" t="s">
        <v>62</v>
      </c>
      <c r="M286" s="147" t="str">
        <f>"0:"&amp;INT(M282/M283) &amp; ":" &amp; ROUND(60*MOD(M282/M283,1),0)</f>
        <v>0:1:53</v>
      </c>
      <c r="N286" s="148" t="s">
        <v>63</v>
      </c>
    </row>
    <row r="287" spans="1:15" x14ac:dyDescent="0.25">
      <c r="A287" s="3"/>
      <c r="B287" s="87"/>
      <c r="C287" s="87"/>
      <c r="D287" s="88"/>
      <c r="E287" s="4"/>
      <c r="F287" s="5"/>
      <c r="G287" s="5"/>
      <c r="H287" s="6"/>
      <c r="I287" s="93"/>
      <c r="J287" s="18"/>
      <c r="K287" s="91" t="s">
        <v>52</v>
      </c>
      <c r="L287" s="150">
        <f>VLOOKUP(draw!L289,Schedule!$A$5:$E$73,2,FALSE)</f>
        <v>1</v>
      </c>
      <c r="M287" s="150">
        <f>VLOOKUP(draw!M289,Schedule!$A$5:$E$73,2,FALSE)</f>
        <v>1</v>
      </c>
      <c r="N287" s="100"/>
    </row>
    <row r="288" spans="1:15" x14ac:dyDescent="0.25">
      <c r="A288" s="3"/>
      <c r="B288" s="87"/>
      <c r="C288" s="87"/>
      <c r="D288" s="88"/>
      <c r="E288" s="4"/>
      <c r="F288" s="5"/>
      <c r="G288" s="5"/>
      <c r="H288" s="6"/>
      <c r="I288" s="93"/>
      <c r="J288" s="18"/>
      <c r="K288" s="91"/>
      <c r="L288" s="151"/>
      <c r="M288" s="89"/>
      <c r="N288" s="100"/>
    </row>
    <row r="289" spans="1:15" x14ac:dyDescent="0.25">
      <c r="A289" s="3"/>
      <c r="B289" s="87"/>
      <c r="C289" s="87"/>
      <c r="D289" s="88"/>
      <c r="E289" s="4"/>
      <c r="F289" s="5"/>
      <c r="G289" s="5"/>
      <c r="H289" s="6"/>
      <c r="I289" s="93"/>
      <c r="J289" s="18"/>
      <c r="K289" s="91" t="s">
        <v>111</v>
      </c>
      <c r="L289" s="156" t="s">
        <v>175</v>
      </c>
      <c r="M289" s="157" t="s">
        <v>176</v>
      </c>
      <c r="N289" s="157" t="s">
        <v>177</v>
      </c>
      <c r="O289" s="158" t="s">
        <v>178</v>
      </c>
    </row>
    <row r="290" spans="1:15" x14ac:dyDescent="0.25">
      <c r="A290" s="3"/>
      <c r="B290" s="87"/>
      <c r="C290" s="87"/>
      <c r="D290" s="87"/>
      <c r="E290" s="4"/>
      <c r="F290" s="5"/>
      <c r="G290" s="5"/>
      <c r="H290" s="6"/>
      <c r="I290" s="93"/>
      <c r="J290" s="18"/>
      <c r="K290" s="18"/>
      <c r="L290" s="143"/>
      <c r="M290" s="100"/>
      <c r="N290" s="100"/>
    </row>
    <row r="291" spans="1:15" x14ac:dyDescent="0.25">
      <c r="A291" s="3"/>
      <c r="B291" s="87"/>
      <c r="C291" s="87"/>
      <c r="D291" s="88"/>
      <c r="E291" s="4"/>
      <c r="F291" s="5"/>
      <c r="G291" s="5"/>
      <c r="H291" s="6"/>
      <c r="I291" s="93"/>
      <c r="J291" s="18"/>
      <c r="K291" s="18"/>
      <c r="L291" s="143"/>
      <c r="M291" s="100"/>
      <c r="N291" s="100"/>
    </row>
    <row r="292" spans="1:15" x14ac:dyDescent="0.25">
      <c r="A292" s="3"/>
      <c r="B292" s="87"/>
      <c r="C292" s="87"/>
      <c r="D292" s="88"/>
      <c r="E292" s="4"/>
      <c r="F292" s="5"/>
      <c r="G292" s="5"/>
      <c r="H292" s="6"/>
      <c r="I292" s="93"/>
      <c r="J292" s="18"/>
      <c r="K292" s="18"/>
      <c r="L292" s="143"/>
      <c r="M292" s="100"/>
      <c r="N292" s="100"/>
    </row>
    <row r="293" spans="1:15" x14ac:dyDescent="0.25">
      <c r="A293" s="3"/>
      <c r="B293" s="87"/>
      <c r="C293" s="87"/>
      <c r="D293" s="88"/>
      <c r="E293" s="4"/>
      <c r="F293" s="5"/>
      <c r="G293" s="5"/>
      <c r="H293" s="6"/>
      <c r="I293" s="93"/>
      <c r="J293" s="18"/>
      <c r="K293" s="18"/>
      <c r="L293" s="143"/>
      <c r="M293" s="100"/>
      <c r="N293" s="100"/>
    </row>
    <row r="294" spans="1:15" x14ac:dyDescent="0.25">
      <c r="A294" s="3"/>
      <c r="B294" s="87"/>
      <c r="C294" s="87"/>
      <c r="D294" s="88"/>
      <c r="E294" s="4"/>
      <c r="F294" s="5"/>
      <c r="G294" s="5"/>
      <c r="H294" s="6"/>
      <c r="I294" s="93"/>
      <c r="J294" s="18"/>
      <c r="K294" s="18"/>
      <c r="L294" s="143"/>
      <c r="M294" s="100"/>
      <c r="N294" s="100"/>
    </row>
    <row r="295" spans="1:15" x14ac:dyDescent="0.25">
      <c r="A295" s="3"/>
      <c r="B295" s="87"/>
      <c r="C295" s="87"/>
      <c r="D295" s="88"/>
      <c r="E295" s="4"/>
      <c r="F295" s="5"/>
      <c r="G295" s="5"/>
      <c r="H295" s="6"/>
      <c r="I295" s="93"/>
      <c r="J295" s="18"/>
      <c r="K295" s="18"/>
      <c r="L295" s="143"/>
      <c r="M295" s="100"/>
      <c r="N295" s="100"/>
    </row>
    <row r="296" spans="1:15" x14ac:dyDescent="0.25">
      <c r="A296" s="3"/>
      <c r="B296" s="87"/>
      <c r="C296" s="87"/>
      <c r="D296" s="88"/>
      <c r="E296" s="4"/>
      <c r="F296" s="5"/>
      <c r="G296" s="5"/>
      <c r="H296" s="6"/>
      <c r="I296" s="93"/>
      <c r="J296" s="18"/>
      <c r="K296" s="18"/>
      <c r="L296" s="143"/>
      <c r="M296" s="100"/>
      <c r="N296" s="100"/>
    </row>
    <row r="297" spans="1:15" x14ac:dyDescent="0.25">
      <c r="A297" s="3"/>
      <c r="B297" s="87"/>
      <c r="C297" s="87"/>
      <c r="D297" s="88"/>
      <c r="E297" s="4"/>
      <c r="F297" s="5"/>
      <c r="G297" s="5"/>
      <c r="H297" s="6"/>
      <c r="I297" s="93"/>
      <c r="J297" s="18"/>
      <c r="K297" s="18"/>
      <c r="L297" s="143"/>
      <c r="M297" s="100"/>
      <c r="N297" s="100"/>
    </row>
    <row r="298" spans="1:15" x14ac:dyDescent="0.25">
      <c r="A298" s="3"/>
      <c r="B298" s="87"/>
      <c r="C298" s="87"/>
      <c r="D298" s="88"/>
      <c r="E298" s="4"/>
      <c r="F298" s="5"/>
      <c r="G298" s="5"/>
      <c r="H298" s="6"/>
      <c r="I298" s="93"/>
      <c r="J298" s="18"/>
      <c r="K298" s="18"/>
      <c r="L298" s="143"/>
      <c r="M298" s="100"/>
      <c r="N298" s="100"/>
    </row>
    <row r="299" spans="1:15" x14ac:dyDescent="0.25">
      <c r="A299" s="3"/>
      <c r="B299" s="87"/>
      <c r="C299" s="87"/>
      <c r="D299" s="88"/>
      <c r="E299" s="4"/>
      <c r="F299" s="5"/>
      <c r="G299" s="5"/>
      <c r="H299" s="6"/>
      <c r="I299" s="93"/>
      <c r="J299" s="18"/>
      <c r="K299" s="18"/>
      <c r="L299" s="143"/>
      <c r="M299" s="100"/>
      <c r="N299" s="100"/>
    </row>
    <row r="300" spans="1:15" x14ac:dyDescent="0.25">
      <c r="A300" s="3"/>
      <c r="B300" s="87"/>
      <c r="C300" s="87"/>
      <c r="D300" s="88"/>
      <c r="E300" s="4"/>
      <c r="F300" s="5"/>
      <c r="G300" s="5"/>
      <c r="H300" s="6"/>
      <c r="I300" s="93"/>
      <c r="J300" s="18"/>
      <c r="K300" s="18"/>
      <c r="L300" s="143"/>
      <c r="M300" s="100"/>
      <c r="N300" s="100"/>
    </row>
    <row r="301" spans="1:15" x14ac:dyDescent="0.25">
      <c r="A301" s="3"/>
      <c r="B301" s="87"/>
      <c r="C301" s="87"/>
      <c r="D301" s="88"/>
      <c r="E301" s="4"/>
      <c r="F301" s="5"/>
      <c r="G301" s="5"/>
      <c r="H301" s="6"/>
      <c r="I301" s="93"/>
      <c r="J301" s="18"/>
      <c r="K301" s="18"/>
      <c r="L301" s="143"/>
      <c r="M301" s="100"/>
      <c r="N301" s="100"/>
    </row>
    <row r="302" spans="1:15" x14ac:dyDescent="0.25">
      <c r="A302" s="3"/>
      <c r="B302" s="87"/>
      <c r="C302" s="87"/>
      <c r="D302" s="88"/>
      <c r="E302" s="4"/>
      <c r="F302" s="5"/>
      <c r="G302" s="5"/>
      <c r="H302" s="6"/>
      <c r="I302" s="93"/>
      <c r="J302" s="18"/>
      <c r="K302" s="18"/>
      <c r="L302" s="143"/>
      <c r="M302" s="100"/>
      <c r="N302" s="100"/>
    </row>
    <row r="303" spans="1:15" x14ac:dyDescent="0.25">
      <c r="A303" s="3"/>
      <c r="B303" s="87"/>
      <c r="C303" s="87"/>
      <c r="D303" s="88"/>
      <c r="E303" s="4"/>
      <c r="F303" s="5"/>
      <c r="G303" s="5"/>
      <c r="H303" s="6"/>
      <c r="I303" s="93"/>
      <c r="J303" s="18"/>
      <c r="K303" s="18"/>
      <c r="L303" s="143"/>
      <c r="M303" s="100"/>
      <c r="N303" s="100"/>
    </row>
    <row r="304" spans="1:15" x14ac:dyDescent="0.25">
      <c r="A304" s="3"/>
      <c r="B304" s="87"/>
      <c r="C304" s="87"/>
      <c r="D304" s="88"/>
      <c r="E304" s="4"/>
      <c r="F304" s="5"/>
      <c r="G304" s="5"/>
      <c r="H304" s="6"/>
      <c r="I304" s="93"/>
      <c r="J304" s="18"/>
      <c r="K304" s="18"/>
      <c r="L304" s="143"/>
      <c r="M304" s="100"/>
      <c r="N304" s="100"/>
    </row>
    <row r="305" spans="1:15" x14ac:dyDescent="0.25">
      <c r="A305" s="3"/>
      <c r="B305" s="87"/>
      <c r="C305" s="87"/>
      <c r="D305" s="88"/>
      <c r="E305" s="4"/>
      <c r="F305" s="5"/>
      <c r="G305" s="5"/>
      <c r="H305" s="6"/>
      <c r="I305" s="93"/>
      <c r="J305" s="18"/>
      <c r="K305" s="18"/>
      <c r="L305" s="143"/>
      <c r="M305" s="100"/>
      <c r="N305" s="100"/>
    </row>
    <row r="306" spans="1:15" x14ac:dyDescent="0.25">
      <c r="A306" s="3"/>
      <c r="B306" s="87"/>
      <c r="C306" s="87"/>
      <c r="D306" s="88"/>
      <c r="E306" s="4"/>
      <c r="F306" s="5"/>
      <c r="G306" s="5"/>
      <c r="H306" s="6"/>
      <c r="I306" s="93"/>
      <c r="J306" s="18"/>
      <c r="K306" s="18"/>
      <c r="L306" s="143"/>
      <c r="M306" s="100"/>
      <c r="N306" s="100"/>
    </row>
    <row r="307" spans="1:15" ht="13" thickBot="1" x14ac:dyDescent="0.3">
      <c r="A307" s="125"/>
      <c r="B307" s="126"/>
      <c r="C307" s="126"/>
      <c r="D307" s="127"/>
      <c r="E307" s="130"/>
      <c r="F307" s="128"/>
      <c r="G307" s="128"/>
      <c r="H307" s="129"/>
      <c r="I307" s="94"/>
      <c r="J307" s="18"/>
      <c r="K307" s="18"/>
      <c r="L307" s="143"/>
      <c r="M307" s="100"/>
      <c r="N307" s="100"/>
    </row>
    <row r="309" spans="1:15" ht="18" hidden="1" x14ac:dyDescent="0.4">
      <c r="A309" s="1" t="str">
        <f>A103</f>
        <v>DURAL PONY CLUB CLOSED ODE 2017</v>
      </c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143"/>
      <c r="M309" s="100"/>
      <c r="N309" s="100"/>
    </row>
    <row r="310" spans="1:15" ht="13.5" hidden="1" thickBot="1" x14ac:dyDescent="0.35">
      <c r="A310" s="134" t="s">
        <v>47</v>
      </c>
      <c r="D310" s="97" t="s">
        <v>134</v>
      </c>
      <c r="E310" s="98">
        <f>VLOOKUP($O323,Schedule!$A$5:$E$73,3,FALSE)</f>
        <v>0.33333333333333331</v>
      </c>
      <c r="F310" s="107" t="s">
        <v>140</v>
      </c>
      <c r="G310" s="99">
        <f>VLOOKUP($O323,Schedule!$A$5:$E$73,5,FALSE)</f>
        <v>0.34027777777777773</v>
      </c>
      <c r="L310" s="143"/>
      <c r="M310" s="100"/>
      <c r="N310" s="100"/>
    </row>
    <row r="311" spans="1:15" ht="40.9" hidden="1" customHeight="1" x14ac:dyDescent="0.35">
      <c r="A311" s="9" t="s">
        <v>0</v>
      </c>
      <c r="B311" s="10" t="s">
        <v>1</v>
      </c>
      <c r="C311" s="10" t="s">
        <v>2</v>
      </c>
      <c r="D311" s="10" t="s">
        <v>3</v>
      </c>
      <c r="E311" s="10" t="s">
        <v>4</v>
      </c>
      <c r="F311" s="10" t="str">
        <f>"D'age ring "&amp;L321</f>
        <v>D'age ring 3</v>
      </c>
      <c r="G311" s="10" t="str">
        <f>"S/J ring "&amp;M321</f>
        <v>S/J ring 1</v>
      </c>
      <c r="H311" s="11" t="s">
        <v>5</v>
      </c>
      <c r="I311" s="92" t="s">
        <v>102</v>
      </c>
      <c r="J311" s="24"/>
      <c r="K311" s="24"/>
      <c r="L311" s="139" t="s">
        <v>80</v>
      </c>
      <c r="M311" s="140" t="s">
        <v>81</v>
      </c>
      <c r="N311" s="140" t="s">
        <v>77</v>
      </c>
      <c r="O311" s="141"/>
    </row>
    <row r="312" spans="1:15" hidden="1" x14ac:dyDescent="0.25">
      <c r="A312" s="232">
        <v>27</v>
      </c>
      <c r="B312" s="226" t="s">
        <v>258</v>
      </c>
      <c r="C312" s="229"/>
      <c r="D312" s="226" t="s">
        <v>259</v>
      </c>
      <c r="E312" s="233" t="s">
        <v>223</v>
      </c>
      <c r="F312" s="227">
        <v>0.33333333333333331</v>
      </c>
      <c r="G312" s="227">
        <v>0.39583333333333331</v>
      </c>
      <c r="H312" s="228">
        <v>0.5</v>
      </c>
      <c r="I312" s="93"/>
      <c r="J312" s="18"/>
      <c r="K312" s="18"/>
      <c r="L312" s="143"/>
      <c r="M312" s="100"/>
      <c r="N312" s="100"/>
    </row>
    <row r="313" spans="1:15" hidden="1" x14ac:dyDescent="0.25">
      <c r="A313" s="232">
        <v>28</v>
      </c>
      <c r="B313" s="225" t="s">
        <v>260</v>
      </c>
      <c r="C313" s="229"/>
      <c r="D313" s="225" t="s">
        <v>261</v>
      </c>
      <c r="E313" s="233" t="s">
        <v>223</v>
      </c>
      <c r="F313" s="227">
        <v>0.33819444444444446</v>
      </c>
      <c r="G313" s="227">
        <v>0.3979166666666667</v>
      </c>
      <c r="H313" s="228">
        <v>0.50069444444444444</v>
      </c>
      <c r="I313" s="93"/>
      <c r="J313" s="18"/>
      <c r="K313" s="18" t="s">
        <v>78</v>
      </c>
      <c r="L313" s="143">
        <v>4.8611111111111112E-3</v>
      </c>
      <c r="M313" s="100">
        <v>1.3888888888888889E-3</v>
      </c>
      <c r="N313" s="100">
        <v>6.9444444444444447E-4</v>
      </c>
    </row>
    <row r="314" spans="1:15" hidden="1" x14ac:dyDescent="0.25">
      <c r="A314" s="232">
        <v>29</v>
      </c>
      <c r="B314" s="226" t="s">
        <v>262</v>
      </c>
      <c r="C314" s="229"/>
      <c r="D314" s="226" t="s">
        <v>251</v>
      </c>
      <c r="E314" s="233" t="s">
        <v>223</v>
      </c>
      <c r="F314" s="227">
        <v>0.3430555555555555</v>
      </c>
      <c r="G314" s="227">
        <v>0.39930555555555558</v>
      </c>
      <c r="H314" s="228">
        <v>0.50138888888888888</v>
      </c>
      <c r="I314" s="93"/>
      <c r="J314" s="18"/>
      <c r="K314" s="18" t="s">
        <v>79</v>
      </c>
      <c r="L314" s="143">
        <v>4.8611111111111112E-3</v>
      </c>
      <c r="M314" s="100">
        <v>1.3888888888888889E-3</v>
      </c>
      <c r="N314" s="100" t="str">
        <f>M320</f>
        <v>0:3:8</v>
      </c>
    </row>
    <row r="315" spans="1:15" hidden="1" x14ac:dyDescent="0.25">
      <c r="A315" s="232">
        <v>30</v>
      </c>
      <c r="B315" s="229" t="s">
        <v>263</v>
      </c>
      <c r="C315" s="229"/>
      <c r="D315" s="230" t="s">
        <v>206</v>
      </c>
      <c r="E315" s="233" t="s">
        <v>223</v>
      </c>
      <c r="F315" s="227">
        <v>0.34791666666666665</v>
      </c>
      <c r="G315" s="227">
        <v>0.40138888888888885</v>
      </c>
      <c r="H315" s="228">
        <v>0.50208333333333333</v>
      </c>
      <c r="I315" s="93"/>
      <c r="J315" s="18"/>
      <c r="K315" s="18" t="s">
        <v>82</v>
      </c>
      <c r="L315" s="89">
        <f>COUNTA(A312:A341)</f>
        <v>14</v>
      </c>
      <c r="M315" s="100"/>
      <c r="N315" s="100"/>
    </row>
    <row r="316" spans="1:15" hidden="1" x14ac:dyDescent="0.25">
      <c r="A316" s="232">
        <v>31</v>
      </c>
      <c r="B316" s="231" t="s">
        <v>264</v>
      </c>
      <c r="C316" s="229"/>
      <c r="D316" s="230"/>
      <c r="E316" s="233" t="s">
        <v>223</v>
      </c>
      <c r="F316" s="227">
        <v>0.3527777777777778</v>
      </c>
      <c r="G316" s="227">
        <v>0.40347222222222223</v>
      </c>
      <c r="H316" s="228">
        <v>0.50277777777777777</v>
      </c>
      <c r="I316" s="93"/>
      <c r="J316" s="18"/>
      <c r="K316" s="18"/>
      <c r="L316" s="143" t="s">
        <v>54</v>
      </c>
      <c r="M316" s="38">
        <v>532</v>
      </c>
      <c r="N316" s="100" t="s">
        <v>57</v>
      </c>
    </row>
    <row r="317" spans="1:15" hidden="1" x14ac:dyDescent="0.25">
      <c r="A317" s="232">
        <v>32</v>
      </c>
      <c r="B317" s="234" t="s">
        <v>265</v>
      </c>
      <c r="C317" s="229"/>
      <c r="D317" s="226" t="s">
        <v>266</v>
      </c>
      <c r="E317" s="233" t="s">
        <v>224</v>
      </c>
      <c r="F317" s="227">
        <v>0.3576388888888889</v>
      </c>
      <c r="G317" s="227">
        <v>0.4055555555555555</v>
      </c>
      <c r="H317" s="228">
        <v>0.50347222222222221</v>
      </c>
      <c r="I317" s="93"/>
      <c r="J317" s="18"/>
      <c r="K317" s="18"/>
      <c r="L317" s="143" t="s">
        <v>55</v>
      </c>
      <c r="M317" s="38">
        <v>170</v>
      </c>
      <c r="N317" s="100" t="s">
        <v>56</v>
      </c>
    </row>
    <row r="318" spans="1:15" ht="13" hidden="1" x14ac:dyDescent="0.3">
      <c r="A318" s="243">
        <v>33</v>
      </c>
      <c r="B318" s="236" t="s">
        <v>214</v>
      </c>
      <c r="C318" s="240"/>
      <c r="D318" s="236" t="s">
        <v>215</v>
      </c>
      <c r="E318" s="244" t="s">
        <v>223</v>
      </c>
      <c r="F318" s="237">
        <v>0.36249999999999999</v>
      </c>
      <c r="G318" s="237">
        <v>0.40763888888888888</v>
      </c>
      <c r="H318" s="238">
        <v>0.50416666666666665</v>
      </c>
      <c r="I318" s="93"/>
      <c r="J318" s="18"/>
      <c r="K318" s="18"/>
      <c r="L318" s="143" t="s">
        <v>58</v>
      </c>
      <c r="M318" s="89">
        <f>M316/M317</f>
        <v>3.1294117647058823</v>
      </c>
      <c r="N318" s="100" t="s">
        <v>59</v>
      </c>
      <c r="O318" s="144"/>
    </row>
    <row r="319" spans="1:15" hidden="1" x14ac:dyDescent="0.25">
      <c r="A319" s="243">
        <v>34</v>
      </c>
      <c r="B319" s="236" t="s">
        <v>267</v>
      </c>
      <c r="C319" s="240"/>
      <c r="D319" s="236" t="s">
        <v>268</v>
      </c>
      <c r="E319" s="244" t="s">
        <v>223</v>
      </c>
      <c r="F319" s="237">
        <v>0.36736111111111108</v>
      </c>
      <c r="G319" s="237">
        <v>0.40972222222222227</v>
      </c>
      <c r="H319" s="238">
        <v>0.50486111111111109</v>
      </c>
      <c r="I319" s="93"/>
      <c r="J319" s="18"/>
      <c r="K319" s="18"/>
      <c r="L319" s="143" t="s">
        <v>60</v>
      </c>
      <c r="M319" s="39">
        <f>M318*60</f>
        <v>187.76470588235293</v>
      </c>
      <c r="N319" s="100" t="s">
        <v>61</v>
      </c>
    </row>
    <row r="320" spans="1:15" hidden="1" x14ac:dyDescent="0.25">
      <c r="A320" s="243">
        <v>35</v>
      </c>
      <c r="B320" s="240" t="s">
        <v>269</v>
      </c>
      <c r="C320" s="240"/>
      <c r="D320" s="241" t="s">
        <v>270</v>
      </c>
      <c r="E320" s="244" t="s">
        <v>223</v>
      </c>
      <c r="F320" s="237">
        <v>0.37222222222222223</v>
      </c>
      <c r="G320" s="237">
        <v>0.41180555555555554</v>
      </c>
      <c r="H320" s="238">
        <v>0.50555555555555554</v>
      </c>
      <c r="I320" s="93"/>
      <c r="J320" s="18"/>
      <c r="K320" s="18"/>
      <c r="L320" s="146" t="s">
        <v>62</v>
      </c>
      <c r="M320" s="147" t="str">
        <f>"0:"&amp;INT(M316/M317) &amp; ":" &amp; ROUND(60*MOD(M316/M317,1),0)</f>
        <v>0:3:8</v>
      </c>
      <c r="N320" s="148" t="s">
        <v>63</v>
      </c>
    </row>
    <row r="321" spans="1:15" hidden="1" x14ac:dyDescent="0.25">
      <c r="A321" s="243">
        <v>36</v>
      </c>
      <c r="B321" s="240" t="s">
        <v>271</v>
      </c>
      <c r="C321" s="240"/>
      <c r="D321" s="241" t="s">
        <v>216</v>
      </c>
      <c r="E321" s="244" t="s">
        <v>223</v>
      </c>
      <c r="F321" s="237">
        <v>0.37708333333333338</v>
      </c>
      <c r="G321" s="237">
        <v>0.41388888888888892</v>
      </c>
      <c r="H321" s="238">
        <v>0.50624999999999998</v>
      </c>
      <c r="I321" s="93"/>
      <c r="J321" s="18"/>
      <c r="K321" s="91" t="s">
        <v>52</v>
      </c>
      <c r="L321" s="150">
        <f>VLOOKUP(draw!L323,Schedule!$A$5:$E$73,2,FALSE)</f>
        <v>3</v>
      </c>
      <c r="M321" s="150">
        <f>VLOOKUP(draw!M323,Schedule!$A$5:$E$73,2,FALSE)</f>
        <v>1</v>
      </c>
      <c r="N321" s="100"/>
    </row>
    <row r="322" spans="1:15" hidden="1" x14ac:dyDescent="0.25">
      <c r="A322" s="243">
        <v>37</v>
      </c>
      <c r="B322" s="242" t="s">
        <v>217</v>
      </c>
      <c r="C322" s="240"/>
      <c r="D322" s="241" t="s">
        <v>272</v>
      </c>
      <c r="E322" s="244" t="s">
        <v>223</v>
      </c>
      <c r="F322" s="237">
        <v>0.38194444444444442</v>
      </c>
      <c r="G322" s="237">
        <v>0.41597222222222219</v>
      </c>
      <c r="H322" s="238">
        <v>0.50694444444444442</v>
      </c>
      <c r="I322" s="93"/>
      <c r="J322" s="18"/>
      <c r="K322" s="91"/>
      <c r="L322" s="151"/>
      <c r="M322" s="89"/>
      <c r="N322" s="100"/>
    </row>
    <row r="323" spans="1:15" hidden="1" x14ac:dyDescent="0.25">
      <c r="A323" s="243">
        <v>38</v>
      </c>
      <c r="B323" s="245" t="s">
        <v>273</v>
      </c>
      <c r="C323" s="240"/>
      <c r="D323" s="236" t="s">
        <v>274</v>
      </c>
      <c r="E323" s="244" t="s">
        <v>223</v>
      </c>
      <c r="F323" s="237">
        <v>0.38680555555555557</v>
      </c>
      <c r="G323" s="237">
        <v>0.41805555555555557</v>
      </c>
      <c r="H323" s="238">
        <v>0.50763888888888886</v>
      </c>
      <c r="I323" s="93"/>
      <c r="J323" s="18"/>
      <c r="K323" s="91" t="s">
        <v>111</v>
      </c>
      <c r="L323" s="156" t="s">
        <v>197</v>
      </c>
      <c r="M323" s="157" t="s">
        <v>198</v>
      </c>
      <c r="N323" s="157" t="s">
        <v>199</v>
      </c>
      <c r="O323" s="158" t="s">
        <v>200</v>
      </c>
    </row>
    <row r="324" spans="1:15" hidden="1" x14ac:dyDescent="0.25">
      <c r="A324" s="243">
        <v>39</v>
      </c>
      <c r="B324" s="242" t="s">
        <v>275</v>
      </c>
      <c r="C324" s="240"/>
      <c r="D324" s="241" t="s">
        <v>221</v>
      </c>
      <c r="E324" s="242" t="s">
        <v>224</v>
      </c>
      <c r="F324" s="237">
        <v>0.39166666666666666</v>
      </c>
      <c r="G324" s="237">
        <v>0.4201388888888889</v>
      </c>
      <c r="H324" s="238">
        <v>0.5083333333333333</v>
      </c>
      <c r="I324" s="93"/>
      <c r="J324" s="18"/>
      <c r="K324" s="18"/>
      <c r="L324" s="143"/>
      <c r="M324" s="100"/>
      <c r="N324" s="100"/>
    </row>
    <row r="325" spans="1:15" hidden="1" x14ac:dyDescent="0.25">
      <c r="A325" s="243">
        <v>40</v>
      </c>
      <c r="B325" s="242" t="s">
        <v>276</v>
      </c>
      <c r="C325" s="240"/>
      <c r="D325" s="241" t="s">
        <v>222</v>
      </c>
      <c r="E325" s="242" t="s">
        <v>224</v>
      </c>
      <c r="F325" s="237">
        <v>0.39652777777777781</v>
      </c>
      <c r="G325" s="237">
        <v>0.42222222222222222</v>
      </c>
      <c r="H325" s="238">
        <v>0.50902777777777775</v>
      </c>
      <c r="I325" s="93"/>
      <c r="J325" s="18"/>
      <c r="K325" s="18"/>
      <c r="L325" s="143"/>
      <c r="M325" s="100"/>
      <c r="N325" s="100"/>
    </row>
    <row r="326" spans="1:15" x14ac:dyDescent="0.25">
      <c r="A326" s="131"/>
      <c r="B326" s="106"/>
      <c r="C326" s="87"/>
      <c r="D326" s="88"/>
      <c r="E326" s="4"/>
      <c r="F326" s="5"/>
      <c r="G326" s="5"/>
      <c r="H326" s="6"/>
      <c r="I326" s="93"/>
      <c r="J326" s="18"/>
      <c r="K326" s="18"/>
      <c r="L326" s="143"/>
      <c r="M326" s="100"/>
      <c r="N326" s="100"/>
    </row>
    <row r="327" spans="1:15" x14ac:dyDescent="0.25">
      <c r="A327" s="3"/>
      <c r="B327" s="87"/>
      <c r="C327" s="87"/>
      <c r="D327" s="88"/>
      <c r="E327" s="4"/>
      <c r="F327" s="5"/>
      <c r="G327" s="5"/>
      <c r="H327" s="6"/>
      <c r="I327" s="93"/>
      <c r="J327" s="18"/>
      <c r="K327" s="18"/>
      <c r="L327" s="143"/>
      <c r="M327" s="100"/>
      <c r="N327" s="100"/>
    </row>
    <row r="328" spans="1:15" x14ac:dyDescent="0.25">
      <c r="A328" s="3"/>
      <c r="B328" s="87"/>
      <c r="C328" s="87"/>
      <c r="D328" s="88"/>
      <c r="E328" s="4"/>
      <c r="F328" s="5"/>
      <c r="G328" s="5"/>
      <c r="H328" s="6"/>
      <c r="I328" s="93"/>
      <c r="J328" s="18"/>
      <c r="K328" s="18"/>
      <c r="L328" s="143"/>
      <c r="M328" s="100"/>
      <c r="N328" s="100"/>
    </row>
    <row r="329" spans="1:15" x14ac:dyDescent="0.25">
      <c r="A329" s="3"/>
      <c r="B329" s="87"/>
      <c r="C329" s="87"/>
      <c r="D329" s="88"/>
      <c r="E329" s="4"/>
      <c r="F329" s="5"/>
      <c r="G329" s="5"/>
      <c r="H329" s="6"/>
      <c r="I329" s="93"/>
      <c r="J329" s="18"/>
      <c r="K329" s="18"/>
      <c r="L329" s="143"/>
      <c r="M329" s="100"/>
      <c r="N329" s="100"/>
    </row>
    <row r="330" spans="1:15" x14ac:dyDescent="0.25">
      <c r="A330" s="3"/>
      <c r="B330" s="87"/>
      <c r="C330" s="87"/>
      <c r="D330" s="88"/>
      <c r="E330" s="4"/>
      <c r="F330" s="5"/>
      <c r="G330" s="5"/>
      <c r="H330" s="6"/>
      <c r="I330" s="93"/>
      <c r="J330" s="18"/>
      <c r="K330" s="18"/>
      <c r="L330" s="143"/>
      <c r="M330" s="100"/>
      <c r="N330" s="100"/>
    </row>
    <row r="331" spans="1:15" x14ac:dyDescent="0.25">
      <c r="A331" s="3"/>
      <c r="B331" s="87"/>
      <c r="C331" s="87"/>
      <c r="D331" s="88"/>
      <c r="E331" s="4"/>
      <c r="F331" s="5"/>
      <c r="G331" s="5"/>
      <c r="H331" s="6"/>
      <c r="I331" s="93"/>
      <c r="J331" s="18"/>
      <c r="K331" s="18"/>
      <c r="L331" s="143"/>
      <c r="M331" s="100"/>
      <c r="N331" s="100"/>
    </row>
    <row r="332" spans="1:15" x14ac:dyDescent="0.25">
      <c r="A332" s="3"/>
      <c r="B332" s="87"/>
      <c r="C332" s="87"/>
      <c r="D332" s="88"/>
      <c r="E332" s="4"/>
      <c r="F332" s="5"/>
      <c r="G332" s="5"/>
      <c r="H332" s="6"/>
      <c r="I332" s="93"/>
      <c r="J332" s="18"/>
      <c r="K332" s="18"/>
      <c r="L332" s="143"/>
      <c r="M332" s="100"/>
      <c r="N332" s="100"/>
    </row>
    <row r="333" spans="1:15" x14ac:dyDescent="0.25">
      <c r="A333" s="3"/>
      <c r="B333" s="87"/>
      <c r="C333" s="87"/>
      <c r="D333" s="88"/>
      <c r="E333" s="4"/>
      <c r="F333" s="5"/>
      <c r="G333" s="5"/>
      <c r="H333" s="6"/>
      <c r="I333" s="93"/>
      <c r="J333" s="18"/>
      <c r="K333" s="18"/>
      <c r="L333" s="143"/>
      <c r="M333" s="100"/>
      <c r="N333" s="100"/>
    </row>
    <row r="334" spans="1:15" x14ac:dyDescent="0.25">
      <c r="A334" s="3"/>
      <c r="B334" s="87"/>
      <c r="C334" s="87"/>
      <c r="D334" s="88"/>
      <c r="E334" s="4"/>
      <c r="F334" s="5"/>
      <c r="G334" s="5"/>
      <c r="H334" s="6"/>
      <c r="I334" s="93"/>
      <c r="J334" s="18"/>
      <c r="K334" s="18"/>
      <c r="L334" s="143"/>
      <c r="M334" s="100"/>
      <c r="N334" s="100"/>
    </row>
    <row r="335" spans="1:15" x14ac:dyDescent="0.25">
      <c r="A335" s="3"/>
      <c r="B335" s="87"/>
      <c r="C335" s="87"/>
      <c r="D335" s="88"/>
      <c r="E335" s="4"/>
      <c r="F335" s="5"/>
      <c r="G335" s="5"/>
      <c r="H335" s="6"/>
      <c r="I335" s="93"/>
      <c r="J335" s="18"/>
      <c r="K335" s="18"/>
      <c r="L335" s="143"/>
      <c r="M335" s="100"/>
      <c r="N335" s="100"/>
    </row>
    <row r="336" spans="1:15" x14ac:dyDescent="0.25">
      <c r="A336" s="3"/>
      <c r="B336" s="87"/>
      <c r="C336" s="87"/>
      <c r="D336" s="88"/>
      <c r="E336" s="4"/>
      <c r="F336" s="5"/>
      <c r="G336" s="5"/>
      <c r="H336" s="6"/>
      <c r="I336" s="93"/>
      <c r="J336" s="18"/>
      <c r="K336" s="18"/>
      <c r="L336" s="143"/>
      <c r="M336" s="100"/>
      <c r="N336" s="100"/>
    </row>
    <row r="337" spans="1:14" x14ac:dyDescent="0.25">
      <c r="A337" s="3"/>
      <c r="B337" s="87"/>
      <c r="C337" s="87"/>
      <c r="D337" s="88"/>
      <c r="E337" s="4"/>
      <c r="F337" s="5"/>
      <c r="G337" s="5"/>
      <c r="H337" s="6"/>
      <c r="I337" s="93"/>
      <c r="J337" s="18"/>
      <c r="K337" s="18"/>
      <c r="L337" s="143"/>
      <c r="M337" s="100"/>
      <c r="N337" s="100"/>
    </row>
    <row r="338" spans="1:14" x14ac:dyDescent="0.25">
      <c r="A338" s="3"/>
      <c r="B338" s="87"/>
      <c r="C338" s="87"/>
      <c r="D338" s="88"/>
      <c r="E338" s="4"/>
      <c r="F338" s="5"/>
      <c r="G338" s="5"/>
      <c r="H338" s="6"/>
      <c r="I338" s="93"/>
      <c r="J338" s="18"/>
      <c r="K338" s="18"/>
      <c r="L338" s="143"/>
      <c r="M338" s="100"/>
      <c r="N338" s="100"/>
    </row>
    <row r="339" spans="1:14" x14ac:dyDescent="0.25">
      <c r="A339" s="3"/>
      <c r="B339" s="87"/>
      <c r="C339" s="87"/>
      <c r="D339" s="88"/>
      <c r="E339" s="4"/>
      <c r="F339" s="5"/>
      <c r="G339" s="5"/>
      <c r="H339" s="6"/>
      <c r="I339" s="93"/>
      <c r="J339" s="18"/>
      <c r="K339" s="18"/>
      <c r="L339" s="143"/>
      <c r="M339" s="100"/>
      <c r="N339" s="100"/>
    </row>
    <row r="340" spans="1:14" x14ac:dyDescent="0.25">
      <c r="A340" s="3"/>
      <c r="B340" s="87"/>
      <c r="C340" s="87"/>
      <c r="D340" s="88"/>
      <c r="E340" s="4"/>
      <c r="F340" s="5"/>
      <c r="G340" s="5"/>
      <c r="H340" s="6"/>
      <c r="I340" s="93"/>
      <c r="J340" s="18"/>
      <c r="K340" s="18"/>
      <c r="L340" s="143"/>
      <c r="M340" s="100"/>
      <c r="N340" s="100"/>
    </row>
    <row r="341" spans="1:14" ht="13" thickBot="1" x14ac:dyDescent="0.3">
      <c r="A341" s="125"/>
      <c r="B341" s="126"/>
      <c r="C341" s="126"/>
      <c r="D341" s="127"/>
      <c r="E341" s="130"/>
      <c r="F341" s="128"/>
      <c r="G341" s="128"/>
      <c r="H341" s="129"/>
      <c r="I341" s="94"/>
      <c r="J341" s="18"/>
      <c r="K341" s="18"/>
      <c r="L341" s="143"/>
      <c r="M341" s="100"/>
      <c r="N341" s="100"/>
    </row>
  </sheetData>
  <phoneticPr fontId="0" type="noConversion"/>
  <pageMargins left="0.27559055118110237" right="0.27" top="0.51181102362204722" bottom="0.6692913385826772" header="0.51181102362204722" footer="0.51181102362204722"/>
  <pageSetup paperSize="9" scale="95" orientation="landscape" r:id="rId1"/>
  <headerFooter alignWithMargins="0">
    <oddFooter>&amp;F</oddFooter>
  </headerFooter>
  <rowBreaks count="6" manualBreakCount="6">
    <brk id="34" max="16383" man="1"/>
    <brk id="68" max="16383" man="1"/>
    <brk id="102" max="16383" man="1"/>
    <brk id="136" max="16383" man="1"/>
    <brk id="171" max="16383" man="1"/>
    <brk id="206" max="16383" man="1"/>
  </rowBreaks>
  <colBreaks count="2" manualBreakCount="2">
    <brk id="9" max="1048575" man="1"/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42"/>
  <sheetViews>
    <sheetView tabSelected="1" zoomScale="85" zoomScaleNormal="85" workbookViewId="0">
      <selection activeCell="AH1" sqref="AH1"/>
    </sheetView>
  </sheetViews>
  <sheetFormatPr defaultRowHeight="12.5" x14ac:dyDescent="0.25"/>
  <cols>
    <col min="1" max="1" width="3.7265625" style="136" customWidth="1"/>
    <col min="2" max="2" width="27.26953125" style="136" customWidth="1"/>
    <col min="3" max="3" width="4.54296875" style="136" hidden="1" customWidth="1"/>
    <col min="4" max="4" width="13.453125" style="136" customWidth="1"/>
    <col min="5" max="5" width="7.453125" style="294" customWidth="1"/>
    <col min="6" max="6" width="4.7265625" style="307" customWidth="1"/>
    <col min="7" max="7" width="5.7265625" style="308" customWidth="1"/>
    <col min="8" max="29" width="2.7265625" style="135" customWidth="1"/>
    <col min="30" max="30" width="7.7265625" style="251" customWidth="1"/>
    <col min="31" max="32" width="8.08984375" style="252" bestFit="1" customWidth="1"/>
    <col min="33" max="33" width="8.08984375" style="309" bestFit="1" customWidth="1"/>
    <col min="34" max="34" width="8.08984375" style="310" bestFit="1" customWidth="1"/>
    <col min="35" max="35" width="11.7265625" style="136" hidden="1" customWidth="1"/>
    <col min="36" max="44" width="0" style="136" hidden="1" customWidth="1"/>
    <col min="45" max="46" width="9.7265625" style="136" customWidth="1"/>
    <col min="47" max="47" width="8.7265625" style="136"/>
    <col min="48" max="48" width="14.81640625" style="136" customWidth="1"/>
    <col min="49" max="49" width="17.1796875" style="136" customWidth="1"/>
    <col min="50" max="16384" width="8.7265625" style="136"/>
  </cols>
  <sheetData>
    <row r="1" spans="1:61" ht="18" x14ac:dyDescent="0.4">
      <c r="A1" s="249" t="str">
        <f>draw!A1</f>
        <v>DURAL PONY CLUB CLOSED ODE 2017</v>
      </c>
      <c r="B1" s="250"/>
      <c r="C1" s="250"/>
      <c r="D1" s="250"/>
      <c r="E1" s="250"/>
      <c r="F1" s="250"/>
      <c r="G1" s="250"/>
      <c r="H1" s="250"/>
      <c r="AG1" s="253"/>
      <c r="AH1" s="254"/>
      <c r="AS1" s="255"/>
    </row>
    <row r="2" spans="1:61" ht="18.5" thickBot="1" x14ac:dyDescent="0.45">
      <c r="A2" s="256" t="str">
        <f>draw!A2</f>
        <v>A Grade</v>
      </c>
      <c r="E2" s="257"/>
      <c r="F2" s="258"/>
      <c r="G2" s="259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1" t="s">
        <v>142</v>
      </c>
      <c r="Z2" s="260"/>
      <c r="AA2" s="260"/>
      <c r="AB2" s="260"/>
      <c r="AC2" s="260"/>
      <c r="AD2" s="262" t="str">
        <f>AU4</f>
        <v>0:3:52</v>
      </c>
      <c r="AG2" s="263"/>
      <c r="AH2" s="264"/>
      <c r="AI2" s="265" t="s">
        <v>69</v>
      </c>
      <c r="AJ2" s="266"/>
      <c r="AK2" s="266"/>
      <c r="AL2" s="266"/>
      <c r="AM2" s="267"/>
      <c r="AN2" s="268" t="s">
        <v>71</v>
      </c>
      <c r="AO2" s="269"/>
      <c r="AP2" s="269"/>
      <c r="AQ2" s="269"/>
      <c r="AR2" s="270"/>
      <c r="AS2" s="255"/>
    </row>
    <row r="3" spans="1:61" s="284" customFormat="1" ht="40" thickBot="1" x14ac:dyDescent="0.4">
      <c r="A3" s="271" t="str">
        <f>draw!A3</f>
        <v>No</v>
      </c>
      <c r="B3" s="272" t="str">
        <f>draw!B3</f>
        <v>Name</v>
      </c>
      <c r="C3" s="272" t="str">
        <f>draw!C3</f>
        <v>Surname</v>
      </c>
      <c r="D3" s="272" t="str">
        <f>draw!E3</f>
        <v>Club</v>
      </c>
      <c r="E3" s="273" t="s">
        <v>6</v>
      </c>
      <c r="F3" s="274" t="s">
        <v>7</v>
      </c>
      <c r="G3" s="275" t="s">
        <v>8</v>
      </c>
      <c r="H3" s="276">
        <v>1</v>
      </c>
      <c r="I3" s="276">
        <f t="shared" ref="I3:AC3" si="0">H3+1</f>
        <v>2</v>
      </c>
      <c r="J3" s="276">
        <f t="shared" si="0"/>
        <v>3</v>
      </c>
      <c r="K3" s="276">
        <f t="shared" si="0"/>
        <v>4</v>
      </c>
      <c r="L3" s="276">
        <f t="shared" si="0"/>
        <v>5</v>
      </c>
      <c r="M3" s="276">
        <f t="shared" si="0"/>
        <v>6</v>
      </c>
      <c r="N3" s="276">
        <f t="shared" si="0"/>
        <v>7</v>
      </c>
      <c r="O3" s="276">
        <f t="shared" si="0"/>
        <v>8</v>
      </c>
      <c r="P3" s="276">
        <f t="shared" si="0"/>
        <v>9</v>
      </c>
      <c r="Q3" s="276">
        <f t="shared" si="0"/>
        <v>10</v>
      </c>
      <c r="R3" s="276">
        <f t="shared" si="0"/>
        <v>11</v>
      </c>
      <c r="S3" s="276">
        <f t="shared" si="0"/>
        <v>12</v>
      </c>
      <c r="T3" s="276">
        <f t="shared" si="0"/>
        <v>13</v>
      </c>
      <c r="U3" s="276">
        <f t="shared" si="0"/>
        <v>14</v>
      </c>
      <c r="V3" s="276">
        <f t="shared" si="0"/>
        <v>15</v>
      </c>
      <c r="W3" s="276">
        <f t="shared" si="0"/>
        <v>16</v>
      </c>
      <c r="X3" s="276">
        <f t="shared" si="0"/>
        <v>17</v>
      </c>
      <c r="Y3" s="276">
        <f t="shared" si="0"/>
        <v>18</v>
      </c>
      <c r="Z3" s="276">
        <f t="shared" si="0"/>
        <v>19</v>
      </c>
      <c r="AA3" s="276">
        <f t="shared" si="0"/>
        <v>20</v>
      </c>
      <c r="AB3" s="276">
        <f t="shared" si="0"/>
        <v>21</v>
      </c>
      <c r="AC3" s="276">
        <f t="shared" si="0"/>
        <v>22</v>
      </c>
      <c r="AD3" s="277" t="s">
        <v>10</v>
      </c>
      <c r="AE3" s="278" t="s">
        <v>141</v>
      </c>
      <c r="AF3" s="278" t="s">
        <v>11</v>
      </c>
      <c r="AG3" s="279" t="s">
        <v>9</v>
      </c>
      <c r="AH3" s="280" t="s">
        <v>106</v>
      </c>
      <c r="AI3" s="281" t="s">
        <v>72</v>
      </c>
      <c r="AJ3" s="281" t="s">
        <v>146</v>
      </c>
      <c r="AK3" s="281" t="s">
        <v>143</v>
      </c>
      <c r="AL3" s="281" t="s">
        <v>144</v>
      </c>
      <c r="AM3" s="282" t="s">
        <v>70</v>
      </c>
      <c r="AN3" s="283" t="str">
        <f>AI3</f>
        <v>Dural</v>
      </c>
      <c r="AO3" s="283" t="str">
        <f>AJ3</f>
        <v>ES</v>
      </c>
      <c r="AP3" s="283" t="str">
        <f>AK3</f>
        <v>Dural (Led)</v>
      </c>
      <c r="AQ3" s="283" t="str">
        <f>AL3</f>
        <v>Other (Led)</v>
      </c>
      <c r="AR3" s="283" t="str">
        <f>AM3</f>
        <v>Others</v>
      </c>
      <c r="AS3" s="284" t="s">
        <v>12</v>
      </c>
      <c r="AT3" s="284" t="s">
        <v>13</v>
      </c>
      <c r="AU3" s="284" t="s">
        <v>14</v>
      </c>
      <c r="AV3" s="284" t="s">
        <v>15</v>
      </c>
      <c r="AW3" s="284" t="s">
        <v>16</v>
      </c>
      <c r="AX3" s="284" t="s">
        <v>17</v>
      </c>
      <c r="AY3" s="284" t="s">
        <v>18</v>
      </c>
      <c r="AZ3" s="284" t="s">
        <v>19</v>
      </c>
      <c r="BA3" s="284" t="s">
        <v>20</v>
      </c>
      <c r="BB3" s="284" t="s">
        <v>21</v>
      </c>
      <c r="BC3" s="284" t="s">
        <v>22</v>
      </c>
      <c r="BD3" s="284" t="s">
        <v>23</v>
      </c>
      <c r="BE3" s="284" t="s">
        <v>24</v>
      </c>
      <c r="BF3" s="285" t="s">
        <v>25</v>
      </c>
      <c r="BG3" s="284" t="s">
        <v>26</v>
      </c>
      <c r="BI3" s="284" t="s">
        <v>27</v>
      </c>
    </row>
    <row r="4" spans="1:61" ht="13" thickBot="1" x14ac:dyDescent="0.3">
      <c r="A4" s="286">
        <f>draw!A4</f>
        <v>1</v>
      </c>
      <c r="B4" s="286" t="str">
        <f>draw!B4</f>
        <v>Lauren Giulieri</v>
      </c>
      <c r="C4" s="286">
        <f>draw!C4</f>
        <v>0</v>
      </c>
      <c r="D4" s="286" t="str">
        <f>draw!E4</f>
        <v>DUR</v>
      </c>
      <c r="E4" s="287">
        <f>dressage!AC4</f>
        <v>50.277777777777779</v>
      </c>
      <c r="F4" s="288">
        <v>4</v>
      </c>
      <c r="G4" s="289">
        <v>0</v>
      </c>
      <c r="H4" s="247"/>
      <c r="I4" s="247"/>
      <c r="J4" s="247"/>
      <c r="K4" s="247"/>
      <c r="L4" s="247"/>
      <c r="M4" s="247"/>
      <c r="N4" s="247"/>
      <c r="O4" s="247">
        <v>20</v>
      </c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90">
        <f>AT4</f>
        <v>7.1932870370370369E-2</v>
      </c>
      <c r="AE4" s="291">
        <f>BG4*0.4</f>
        <v>17.2</v>
      </c>
      <c r="AF4" s="291">
        <f>SUM(H4:AC4)+AE4</f>
        <v>37.200000000000003</v>
      </c>
      <c r="AG4" s="248">
        <f>IF(BI4&gt;0,"E",E4+F4+G4+AF4)</f>
        <v>91.477777777777789</v>
      </c>
      <c r="AH4" s="246">
        <f>IF(AG4="E","E",RANK(AG4,AG$4:AG$33,1))</f>
        <v>2</v>
      </c>
      <c r="AI4" s="244" t="str">
        <f>IF(AN4="","",RANK(AN4,AN$4:AN$33,1))</f>
        <v/>
      </c>
      <c r="AJ4" s="244" t="str">
        <f>IF(AO4="","",RANK(AO4,AO$4:AO$33,1))</f>
        <v/>
      </c>
      <c r="AK4" s="244" t="str">
        <f>IF(AP4="","",RANK(AP4,AP$4:AP$33,1))</f>
        <v/>
      </c>
      <c r="AL4" s="244" t="str">
        <f>IF(AQ4="","",RANK(AQ4,AQ$4:AQ$33,1))</f>
        <v/>
      </c>
      <c r="AM4" s="244" t="str">
        <f>IF(AR4="","",RANK(AR4,AR$4:AR$33,1))</f>
        <v/>
      </c>
      <c r="AN4" s="136" t="str">
        <f>IF($D4=AN$3,$AG4,"")</f>
        <v/>
      </c>
      <c r="AO4" s="136" t="str">
        <f>IF($D4=AO$3,$AG4,"")</f>
        <v/>
      </c>
      <c r="AP4" s="136" t="str">
        <f t="shared" ref="AP4:AR19" si="1">IF($D4=AP$3,$AG4,"")</f>
        <v/>
      </c>
      <c r="AQ4" s="136" t="str">
        <f t="shared" si="1"/>
        <v/>
      </c>
      <c r="AR4" s="136" t="str">
        <f t="shared" si="1"/>
        <v/>
      </c>
      <c r="AS4" s="292">
        <v>6.8749999999999992E-2</v>
      </c>
      <c r="AT4" s="292">
        <v>7.1932870370370369E-2</v>
      </c>
      <c r="AU4" s="292" t="str">
        <f>draw!M$12</f>
        <v>0:3:52</v>
      </c>
      <c r="AV4" s="292">
        <f>IF(AT4-AS4-AU$4&lt;0,0,AT4-AS4-AU$4)</f>
        <v>4.9768518518519258E-4</v>
      </c>
      <c r="AW4" s="293">
        <f>SECOND(AS4)</f>
        <v>0</v>
      </c>
      <c r="AX4" s="293">
        <f>MINUTE(AS4)</f>
        <v>39</v>
      </c>
      <c r="AY4" s="293">
        <f>HOUR(AS4)</f>
        <v>1</v>
      </c>
      <c r="AZ4" s="293">
        <f>SECOND(AT4)</f>
        <v>35</v>
      </c>
      <c r="BA4" s="293">
        <f>MINUTE(AT4)</f>
        <v>43</v>
      </c>
      <c r="BB4" s="293">
        <f>HOUR(AT4)</f>
        <v>1</v>
      </c>
      <c r="BC4" s="293">
        <f>SECOND(AU4)</f>
        <v>52</v>
      </c>
      <c r="BD4" s="293">
        <f>MINUTE(AU4)</f>
        <v>3</v>
      </c>
      <c r="BE4" s="293">
        <f>HOUR(AU4)</f>
        <v>0</v>
      </c>
      <c r="BF4" s="294">
        <f>(AZ4-AW4-BC4)+(BA4-AX4-BD4)*60+(BB4-AY4-BE4)*3600</f>
        <v>43</v>
      </c>
      <c r="BG4" s="294">
        <f>IF(BF4&lt;-20,(BF4+20)*-1,IF(BF4&gt;0,BF4,0))</f>
        <v>43</v>
      </c>
      <c r="BI4" s="136">
        <f>COUNTIF(E4:AE4,"E")</f>
        <v>0</v>
      </c>
    </row>
    <row r="5" spans="1:61" ht="13" thickBot="1" x14ac:dyDescent="0.3">
      <c r="A5" s="286">
        <f>draw!A5</f>
        <v>2</v>
      </c>
      <c r="B5" s="286" t="str">
        <f>draw!B5</f>
        <v>Rachel Temm</v>
      </c>
      <c r="C5" s="286">
        <f>draw!C5</f>
        <v>0</v>
      </c>
      <c r="D5" s="286" t="str">
        <f>draw!E5</f>
        <v>FHPC</v>
      </c>
      <c r="E5" s="287">
        <f>dressage!AC5</f>
        <v>46.111111111111114</v>
      </c>
      <c r="F5" s="288">
        <v>0</v>
      </c>
      <c r="G5" s="289">
        <v>0</v>
      </c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90">
        <f t="shared" ref="AD5:AD33" si="2">AT5</f>
        <v>7.5972222222222219E-2</v>
      </c>
      <c r="AE5" s="291">
        <f t="shared" ref="AE5:AE33" si="3">BG5*0.4</f>
        <v>12.8</v>
      </c>
      <c r="AF5" s="291">
        <f t="shared" ref="AF5:AF33" si="4">SUM(H5:AC5)+AE5</f>
        <v>12.8</v>
      </c>
      <c r="AG5" s="248">
        <f t="shared" ref="AG5:AG33" si="5">IF(BI5&gt;0,"E",E5+F5+G5+AF5)</f>
        <v>58.911111111111111</v>
      </c>
      <c r="AH5" s="246">
        <f>IF(AG5="E","E",RANK(AG5,AG$4:AG$33,1))</f>
        <v>1</v>
      </c>
      <c r="AI5" s="244" t="str">
        <f t="shared" ref="AI5:AI33" si="6">IF(AN5="","",RANK(AN5,AN$4:AN$33,1))</f>
        <v/>
      </c>
      <c r="AJ5" s="244" t="str">
        <f t="shared" ref="AJ5:AJ33" si="7">IF(AO5="","",RANK(AO5,AO$4:AO$33,1))</f>
        <v/>
      </c>
      <c r="AK5" s="244" t="str">
        <f t="shared" ref="AK5:AK33" si="8">IF(AP5="","",RANK(AP5,AP$4:AP$33,1))</f>
        <v/>
      </c>
      <c r="AL5" s="244" t="str">
        <f t="shared" ref="AL5:AL33" si="9">IF(AQ5="","",RANK(AQ5,AQ$4:AQ$33,1))</f>
        <v/>
      </c>
      <c r="AM5" s="244" t="str">
        <f t="shared" ref="AM5:AM33" si="10">IF(AR5="","",RANK(AR5,AR$4:AR$33,1))</f>
        <v/>
      </c>
      <c r="AN5" s="136" t="str">
        <f t="shared" ref="AN5:AR33" si="11">IF($D5=AN$3,$AG5,"")</f>
        <v/>
      </c>
      <c r="AO5" s="136" t="str">
        <f t="shared" si="11"/>
        <v/>
      </c>
      <c r="AP5" s="136" t="str">
        <f t="shared" si="1"/>
        <v/>
      </c>
      <c r="AQ5" s="136" t="str">
        <f t="shared" si="1"/>
        <v/>
      </c>
      <c r="AR5" s="136" t="str">
        <f t="shared" si="1"/>
        <v/>
      </c>
      <c r="AS5" s="292">
        <v>7.2916666666666671E-2</v>
      </c>
      <c r="AT5" s="292">
        <v>7.5972222222222219E-2</v>
      </c>
      <c r="AU5" s="292" t="str">
        <f>draw!M$12</f>
        <v>0:3:52</v>
      </c>
      <c r="AV5" s="292">
        <f t="shared" ref="AV5:AV33" si="12">IF(AT5-AS5-AU$4&lt;0,0,AT5-AS5-AU$4)</f>
        <v>3.7037037037036249E-4</v>
      </c>
      <c r="AW5" s="293">
        <f t="shared" ref="AW5:AW33" si="13">SECOND(AS5)</f>
        <v>0</v>
      </c>
      <c r="AX5" s="293">
        <f t="shared" ref="AX5:AX33" si="14">MINUTE(AS5)</f>
        <v>45</v>
      </c>
      <c r="AY5" s="293">
        <f t="shared" ref="AY5:AY33" si="15">HOUR(AS5)</f>
        <v>1</v>
      </c>
      <c r="AZ5" s="293">
        <f t="shared" ref="AZ5:AZ33" si="16">SECOND(AT5)</f>
        <v>24</v>
      </c>
      <c r="BA5" s="293">
        <f t="shared" ref="BA5:BA33" si="17">MINUTE(AT5)</f>
        <v>49</v>
      </c>
      <c r="BB5" s="293">
        <f t="shared" ref="BB5:BB33" si="18">HOUR(AT5)</f>
        <v>1</v>
      </c>
      <c r="BC5" s="293">
        <f t="shared" ref="BC5:BC33" si="19">SECOND(AU5)</f>
        <v>52</v>
      </c>
      <c r="BD5" s="293">
        <f t="shared" ref="BD5:BD33" si="20">MINUTE(AU5)</f>
        <v>3</v>
      </c>
      <c r="BE5" s="293">
        <f t="shared" ref="BE5:BE33" si="21">HOUR(AU5)</f>
        <v>0</v>
      </c>
      <c r="BF5" s="294">
        <f>(AZ5-AW5-BC5)+(BA5-AX5-BD5)*60+(BB5-AY5-BE5)*3600</f>
        <v>32</v>
      </c>
      <c r="BG5" s="294">
        <f t="shared" ref="BG5:BG33" si="22">IF(BF5&lt;-20,(BF5+20)*-1,IF(BF5&gt;0,BF5,0))</f>
        <v>32</v>
      </c>
      <c r="BI5" s="136">
        <f t="shared" ref="BI5:BI33" si="23">COUNTIF(E5:AE5,"E")</f>
        <v>0</v>
      </c>
    </row>
    <row r="6" spans="1:61" ht="13" hidden="1" thickBot="1" x14ac:dyDescent="0.3">
      <c r="A6" s="286">
        <f>draw!A6</f>
        <v>0</v>
      </c>
      <c r="B6" s="286">
        <f>draw!B6</f>
        <v>0</v>
      </c>
      <c r="C6" s="286">
        <f>draw!C6</f>
        <v>0</v>
      </c>
      <c r="D6" s="286">
        <f>draw!E6</f>
        <v>0</v>
      </c>
      <c r="E6" s="287">
        <f>dressage!AC6</f>
        <v>150</v>
      </c>
      <c r="F6" s="288"/>
      <c r="G6" s="289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90">
        <f t="shared" si="2"/>
        <v>7.5972222222222219E-2</v>
      </c>
      <c r="AE6" s="291">
        <f t="shared" si="3"/>
        <v>2532.8000000000002</v>
      </c>
      <c r="AF6" s="291">
        <f t="shared" si="4"/>
        <v>2532.8000000000002</v>
      </c>
      <c r="AG6" s="248">
        <f t="shared" si="5"/>
        <v>2682.8</v>
      </c>
      <c r="AH6" s="246">
        <f t="shared" ref="AH6:AH33" si="24">RANK(AG6,AG$4:AG$33,1)</f>
        <v>3</v>
      </c>
      <c r="AI6" s="244" t="str">
        <f t="shared" si="6"/>
        <v/>
      </c>
      <c r="AJ6" s="244" t="str">
        <f t="shared" si="7"/>
        <v/>
      </c>
      <c r="AK6" s="244" t="str">
        <f t="shared" si="8"/>
        <v/>
      </c>
      <c r="AL6" s="244" t="str">
        <f t="shared" si="9"/>
        <v/>
      </c>
      <c r="AM6" s="244" t="str">
        <f t="shared" si="10"/>
        <v/>
      </c>
      <c r="AN6" s="136" t="str">
        <f t="shared" si="11"/>
        <v/>
      </c>
      <c r="AO6" s="136" t="str">
        <f t="shared" si="11"/>
        <v/>
      </c>
      <c r="AP6" s="136" t="str">
        <f t="shared" si="1"/>
        <v/>
      </c>
      <c r="AQ6" s="136" t="str">
        <f t="shared" si="1"/>
        <v/>
      </c>
      <c r="AR6" s="136" t="str">
        <f t="shared" si="1"/>
        <v/>
      </c>
      <c r="AS6" s="292">
        <v>0</v>
      </c>
      <c r="AT6" s="292">
        <f t="shared" ref="AT6:AT33" si="25">AT5</f>
        <v>7.5972222222222219E-2</v>
      </c>
      <c r="AU6" s="292" t="str">
        <f>draw!M$12</f>
        <v>0:3:52</v>
      </c>
      <c r="AV6" s="292">
        <f t="shared" si="12"/>
        <v>7.3287037037037039E-2</v>
      </c>
      <c r="AW6" s="293">
        <f t="shared" si="13"/>
        <v>0</v>
      </c>
      <c r="AX6" s="293">
        <f t="shared" si="14"/>
        <v>0</v>
      </c>
      <c r="AY6" s="293">
        <f t="shared" si="15"/>
        <v>0</v>
      </c>
      <c r="AZ6" s="293">
        <f t="shared" si="16"/>
        <v>24</v>
      </c>
      <c r="BA6" s="293">
        <f t="shared" si="17"/>
        <v>49</v>
      </c>
      <c r="BB6" s="293">
        <f t="shared" si="18"/>
        <v>1</v>
      </c>
      <c r="BC6" s="293">
        <f t="shared" si="19"/>
        <v>52</v>
      </c>
      <c r="BD6" s="293">
        <f t="shared" si="20"/>
        <v>3</v>
      </c>
      <c r="BE6" s="293">
        <f t="shared" si="21"/>
        <v>0</v>
      </c>
      <c r="BF6" s="294">
        <f t="shared" ref="BF6:BF33" si="26">(AZ6-AW6-BC$4)+(BA6-AX6-BD$4)*60+(BB6-AY6-BE$4)*3600</f>
        <v>6332</v>
      </c>
      <c r="BG6" s="294">
        <f t="shared" si="22"/>
        <v>6332</v>
      </c>
      <c r="BI6" s="136">
        <f t="shared" si="23"/>
        <v>0</v>
      </c>
    </row>
    <row r="7" spans="1:61" ht="13" hidden="1" thickBot="1" x14ac:dyDescent="0.3">
      <c r="A7" s="286">
        <f>draw!A7</f>
        <v>0</v>
      </c>
      <c r="B7" s="286">
        <f>draw!B7</f>
        <v>0</v>
      </c>
      <c r="C7" s="286">
        <f>draw!C7</f>
        <v>0</v>
      </c>
      <c r="D7" s="286">
        <f>draw!E7</f>
        <v>0</v>
      </c>
      <c r="E7" s="287">
        <f>dressage!AC7</f>
        <v>150</v>
      </c>
      <c r="F7" s="288"/>
      <c r="G7" s="289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90">
        <f t="shared" si="2"/>
        <v>7.5972222222222219E-2</v>
      </c>
      <c r="AE7" s="291">
        <f t="shared" si="3"/>
        <v>2532.8000000000002</v>
      </c>
      <c r="AF7" s="291">
        <f t="shared" si="4"/>
        <v>2532.8000000000002</v>
      </c>
      <c r="AG7" s="248">
        <f t="shared" si="5"/>
        <v>2682.8</v>
      </c>
      <c r="AH7" s="246">
        <f t="shared" si="24"/>
        <v>3</v>
      </c>
      <c r="AI7" s="244" t="str">
        <f t="shared" si="6"/>
        <v/>
      </c>
      <c r="AJ7" s="244" t="str">
        <f t="shared" si="7"/>
        <v/>
      </c>
      <c r="AK7" s="244" t="str">
        <f t="shared" si="8"/>
        <v/>
      </c>
      <c r="AL7" s="244" t="str">
        <f t="shared" si="9"/>
        <v/>
      </c>
      <c r="AM7" s="244" t="str">
        <f t="shared" si="10"/>
        <v/>
      </c>
      <c r="AN7" s="136" t="str">
        <f t="shared" si="11"/>
        <v/>
      </c>
      <c r="AO7" s="136" t="str">
        <f t="shared" si="11"/>
        <v/>
      </c>
      <c r="AP7" s="136" t="str">
        <f t="shared" si="1"/>
        <v/>
      </c>
      <c r="AQ7" s="136" t="str">
        <f t="shared" si="1"/>
        <v/>
      </c>
      <c r="AR7" s="136" t="str">
        <f t="shared" si="1"/>
        <v/>
      </c>
      <c r="AS7" s="292">
        <v>0</v>
      </c>
      <c r="AT7" s="292">
        <f t="shared" si="25"/>
        <v>7.5972222222222219E-2</v>
      </c>
      <c r="AU7" s="292" t="str">
        <f>draw!M$12</f>
        <v>0:3:52</v>
      </c>
      <c r="AV7" s="292">
        <f t="shared" si="12"/>
        <v>7.3287037037037039E-2</v>
      </c>
      <c r="AW7" s="293">
        <f t="shared" si="13"/>
        <v>0</v>
      </c>
      <c r="AX7" s="293">
        <f t="shared" si="14"/>
        <v>0</v>
      </c>
      <c r="AY7" s="293">
        <f t="shared" si="15"/>
        <v>0</v>
      </c>
      <c r="AZ7" s="293">
        <f t="shared" si="16"/>
        <v>24</v>
      </c>
      <c r="BA7" s="293">
        <f t="shared" si="17"/>
        <v>49</v>
      </c>
      <c r="BB7" s="293">
        <f t="shared" si="18"/>
        <v>1</v>
      </c>
      <c r="BC7" s="293">
        <f t="shared" si="19"/>
        <v>52</v>
      </c>
      <c r="BD7" s="293">
        <f t="shared" si="20"/>
        <v>3</v>
      </c>
      <c r="BE7" s="293">
        <f t="shared" si="21"/>
        <v>0</v>
      </c>
      <c r="BF7" s="294">
        <f t="shared" si="26"/>
        <v>6332</v>
      </c>
      <c r="BG7" s="294">
        <f t="shared" si="22"/>
        <v>6332</v>
      </c>
      <c r="BI7" s="136">
        <f t="shared" si="23"/>
        <v>0</v>
      </c>
    </row>
    <row r="8" spans="1:61" ht="13" hidden="1" thickBot="1" x14ac:dyDescent="0.3">
      <c r="A8" s="286">
        <f>draw!A8</f>
        <v>0</v>
      </c>
      <c r="B8" s="286">
        <f>draw!B8</f>
        <v>0</v>
      </c>
      <c r="C8" s="286">
        <f>draw!C8</f>
        <v>0</v>
      </c>
      <c r="D8" s="286">
        <f>draw!E8</f>
        <v>0</v>
      </c>
      <c r="E8" s="287">
        <f>dressage!AC8</f>
        <v>150</v>
      </c>
      <c r="F8" s="288"/>
      <c r="G8" s="289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90">
        <f t="shared" si="2"/>
        <v>7.5972222222222219E-2</v>
      </c>
      <c r="AE8" s="291">
        <f t="shared" si="3"/>
        <v>2532.8000000000002</v>
      </c>
      <c r="AF8" s="291">
        <f t="shared" si="4"/>
        <v>2532.8000000000002</v>
      </c>
      <c r="AG8" s="248">
        <f t="shared" si="5"/>
        <v>2682.8</v>
      </c>
      <c r="AH8" s="246">
        <f t="shared" si="24"/>
        <v>3</v>
      </c>
      <c r="AI8" s="244" t="str">
        <f t="shared" si="6"/>
        <v/>
      </c>
      <c r="AJ8" s="244" t="str">
        <f t="shared" si="7"/>
        <v/>
      </c>
      <c r="AK8" s="244" t="str">
        <f t="shared" si="8"/>
        <v/>
      </c>
      <c r="AL8" s="244" t="str">
        <f t="shared" si="9"/>
        <v/>
      </c>
      <c r="AM8" s="244" t="str">
        <f t="shared" si="10"/>
        <v/>
      </c>
      <c r="AN8" s="136" t="str">
        <f t="shared" si="11"/>
        <v/>
      </c>
      <c r="AO8" s="136" t="str">
        <f t="shared" si="11"/>
        <v/>
      </c>
      <c r="AP8" s="136" t="str">
        <f t="shared" si="1"/>
        <v/>
      </c>
      <c r="AQ8" s="136" t="str">
        <f t="shared" si="1"/>
        <v/>
      </c>
      <c r="AR8" s="136" t="str">
        <f t="shared" si="1"/>
        <v/>
      </c>
      <c r="AS8" s="292">
        <v>0</v>
      </c>
      <c r="AT8" s="292">
        <f t="shared" si="25"/>
        <v>7.5972222222222219E-2</v>
      </c>
      <c r="AU8" s="292" t="str">
        <f>draw!M$12</f>
        <v>0:3:52</v>
      </c>
      <c r="AV8" s="292">
        <f t="shared" si="12"/>
        <v>7.3287037037037039E-2</v>
      </c>
      <c r="AW8" s="293">
        <f t="shared" si="13"/>
        <v>0</v>
      </c>
      <c r="AX8" s="293">
        <f t="shared" si="14"/>
        <v>0</v>
      </c>
      <c r="AY8" s="293">
        <f t="shared" si="15"/>
        <v>0</v>
      </c>
      <c r="AZ8" s="293">
        <f t="shared" si="16"/>
        <v>24</v>
      </c>
      <c r="BA8" s="293">
        <f t="shared" si="17"/>
        <v>49</v>
      </c>
      <c r="BB8" s="293">
        <f t="shared" si="18"/>
        <v>1</v>
      </c>
      <c r="BC8" s="293">
        <f t="shared" si="19"/>
        <v>52</v>
      </c>
      <c r="BD8" s="293">
        <f t="shared" si="20"/>
        <v>3</v>
      </c>
      <c r="BE8" s="293">
        <f t="shared" si="21"/>
        <v>0</v>
      </c>
      <c r="BF8" s="294">
        <f t="shared" si="26"/>
        <v>6332</v>
      </c>
      <c r="BG8" s="294">
        <f t="shared" si="22"/>
        <v>6332</v>
      </c>
      <c r="BI8" s="136">
        <f t="shared" si="23"/>
        <v>0</v>
      </c>
    </row>
    <row r="9" spans="1:61" ht="13" hidden="1" thickBot="1" x14ac:dyDescent="0.3">
      <c r="A9" s="286">
        <f>draw!A9</f>
        <v>0</v>
      </c>
      <c r="B9" s="286">
        <f>draw!B9</f>
        <v>0</v>
      </c>
      <c r="C9" s="286">
        <f>draw!C9</f>
        <v>0</v>
      </c>
      <c r="D9" s="286">
        <f>draw!E9</f>
        <v>0</v>
      </c>
      <c r="E9" s="287">
        <f>dressage!AC9</f>
        <v>150</v>
      </c>
      <c r="F9" s="288"/>
      <c r="G9" s="289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90">
        <f t="shared" si="2"/>
        <v>7.5972222222222219E-2</v>
      </c>
      <c r="AE9" s="291">
        <f t="shared" si="3"/>
        <v>2532.8000000000002</v>
      </c>
      <c r="AF9" s="291">
        <f t="shared" si="4"/>
        <v>2532.8000000000002</v>
      </c>
      <c r="AG9" s="248">
        <f t="shared" si="5"/>
        <v>2682.8</v>
      </c>
      <c r="AH9" s="246">
        <f t="shared" si="24"/>
        <v>3</v>
      </c>
      <c r="AI9" s="244" t="str">
        <f t="shared" si="6"/>
        <v/>
      </c>
      <c r="AJ9" s="244" t="str">
        <f t="shared" si="7"/>
        <v/>
      </c>
      <c r="AK9" s="244" t="str">
        <f t="shared" si="8"/>
        <v/>
      </c>
      <c r="AL9" s="244" t="str">
        <f t="shared" si="9"/>
        <v/>
      </c>
      <c r="AM9" s="244" t="str">
        <f t="shared" si="10"/>
        <v/>
      </c>
      <c r="AN9" s="136" t="str">
        <f t="shared" si="11"/>
        <v/>
      </c>
      <c r="AO9" s="136" t="str">
        <f t="shared" si="11"/>
        <v/>
      </c>
      <c r="AP9" s="136" t="str">
        <f t="shared" si="1"/>
        <v/>
      </c>
      <c r="AQ9" s="136" t="str">
        <f t="shared" si="1"/>
        <v/>
      </c>
      <c r="AR9" s="136" t="str">
        <f t="shared" si="1"/>
        <v/>
      </c>
      <c r="AS9" s="292">
        <v>0</v>
      </c>
      <c r="AT9" s="292">
        <f t="shared" si="25"/>
        <v>7.5972222222222219E-2</v>
      </c>
      <c r="AU9" s="292" t="str">
        <f>draw!M$12</f>
        <v>0:3:52</v>
      </c>
      <c r="AV9" s="292">
        <f t="shared" si="12"/>
        <v>7.3287037037037039E-2</v>
      </c>
      <c r="AW9" s="293">
        <f t="shared" si="13"/>
        <v>0</v>
      </c>
      <c r="AX9" s="293">
        <f t="shared" si="14"/>
        <v>0</v>
      </c>
      <c r="AY9" s="293">
        <f t="shared" si="15"/>
        <v>0</v>
      </c>
      <c r="AZ9" s="293">
        <f t="shared" si="16"/>
        <v>24</v>
      </c>
      <c r="BA9" s="293">
        <f t="shared" si="17"/>
        <v>49</v>
      </c>
      <c r="BB9" s="293">
        <f t="shared" si="18"/>
        <v>1</v>
      </c>
      <c r="BC9" s="293">
        <f t="shared" si="19"/>
        <v>52</v>
      </c>
      <c r="BD9" s="293">
        <f t="shared" si="20"/>
        <v>3</v>
      </c>
      <c r="BE9" s="293">
        <f t="shared" si="21"/>
        <v>0</v>
      </c>
      <c r="BF9" s="294">
        <f t="shared" si="26"/>
        <v>6332</v>
      </c>
      <c r="BG9" s="294">
        <f t="shared" si="22"/>
        <v>6332</v>
      </c>
      <c r="BI9" s="136">
        <f t="shared" si="23"/>
        <v>0</v>
      </c>
    </row>
    <row r="10" spans="1:61" ht="13" hidden="1" thickBot="1" x14ac:dyDescent="0.3">
      <c r="A10" s="286">
        <f>draw!A10</f>
        <v>0</v>
      </c>
      <c r="B10" s="286">
        <f>draw!B10</f>
        <v>0</v>
      </c>
      <c r="C10" s="286">
        <f>draw!C10</f>
        <v>0</v>
      </c>
      <c r="D10" s="286">
        <f>draw!E10</f>
        <v>0</v>
      </c>
      <c r="E10" s="287">
        <f>dressage!AC10</f>
        <v>150</v>
      </c>
      <c r="F10" s="288"/>
      <c r="G10" s="289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90">
        <f t="shared" si="2"/>
        <v>7.5972222222222219E-2</v>
      </c>
      <c r="AE10" s="291">
        <f t="shared" si="3"/>
        <v>2532.8000000000002</v>
      </c>
      <c r="AF10" s="291">
        <f t="shared" si="4"/>
        <v>2532.8000000000002</v>
      </c>
      <c r="AG10" s="248">
        <f t="shared" si="5"/>
        <v>2682.8</v>
      </c>
      <c r="AH10" s="246">
        <f t="shared" si="24"/>
        <v>3</v>
      </c>
      <c r="AI10" s="244" t="str">
        <f t="shared" si="6"/>
        <v/>
      </c>
      <c r="AJ10" s="244" t="str">
        <f t="shared" si="7"/>
        <v/>
      </c>
      <c r="AK10" s="244" t="str">
        <f t="shared" si="8"/>
        <v/>
      </c>
      <c r="AL10" s="244" t="str">
        <f t="shared" si="9"/>
        <v/>
      </c>
      <c r="AM10" s="244" t="str">
        <f t="shared" si="10"/>
        <v/>
      </c>
      <c r="AN10" s="136" t="str">
        <f t="shared" si="11"/>
        <v/>
      </c>
      <c r="AO10" s="136" t="str">
        <f t="shared" si="11"/>
        <v/>
      </c>
      <c r="AP10" s="136" t="str">
        <f t="shared" si="1"/>
        <v/>
      </c>
      <c r="AQ10" s="136" t="str">
        <f t="shared" si="1"/>
        <v/>
      </c>
      <c r="AR10" s="136" t="str">
        <f t="shared" si="1"/>
        <v/>
      </c>
      <c r="AS10" s="292">
        <v>0</v>
      </c>
      <c r="AT10" s="292">
        <f t="shared" si="25"/>
        <v>7.5972222222222219E-2</v>
      </c>
      <c r="AU10" s="292" t="str">
        <f>draw!M$12</f>
        <v>0:3:52</v>
      </c>
      <c r="AV10" s="292">
        <f t="shared" si="12"/>
        <v>7.3287037037037039E-2</v>
      </c>
      <c r="AW10" s="293">
        <f t="shared" si="13"/>
        <v>0</v>
      </c>
      <c r="AX10" s="293">
        <f t="shared" si="14"/>
        <v>0</v>
      </c>
      <c r="AY10" s="293">
        <f t="shared" si="15"/>
        <v>0</v>
      </c>
      <c r="AZ10" s="293">
        <f t="shared" si="16"/>
        <v>24</v>
      </c>
      <c r="BA10" s="293">
        <f t="shared" si="17"/>
        <v>49</v>
      </c>
      <c r="BB10" s="293">
        <f t="shared" si="18"/>
        <v>1</v>
      </c>
      <c r="BC10" s="293">
        <f t="shared" si="19"/>
        <v>52</v>
      </c>
      <c r="BD10" s="293">
        <f t="shared" si="20"/>
        <v>3</v>
      </c>
      <c r="BE10" s="293">
        <f t="shared" si="21"/>
        <v>0</v>
      </c>
      <c r="BF10" s="294">
        <f t="shared" si="26"/>
        <v>6332</v>
      </c>
      <c r="BG10" s="294">
        <f t="shared" si="22"/>
        <v>6332</v>
      </c>
      <c r="BI10" s="136">
        <f t="shared" si="23"/>
        <v>0</v>
      </c>
    </row>
    <row r="11" spans="1:61" ht="13" hidden="1" thickBot="1" x14ac:dyDescent="0.3">
      <c r="A11" s="286">
        <f>draw!A11</f>
        <v>0</v>
      </c>
      <c r="B11" s="286">
        <f>draw!B11</f>
        <v>0</v>
      </c>
      <c r="C11" s="286">
        <f>draw!C11</f>
        <v>0</v>
      </c>
      <c r="D11" s="286">
        <f>draw!E11</f>
        <v>0</v>
      </c>
      <c r="E11" s="287">
        <f>dressage!AC11</f>
        <v>150</v>
      </c>
      <c r="F11" s="288"/>
      <c r="G11" s="289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90">
        <f t="shared" si="2"/>
        <v>7.5972222222222219E-2</v>
      </c>
      <c r="AE11" s="291">
        <f t="shared" si="3"/>
        <v>2532.8000000000002</v>
      </c>
      <c r="AF11" s="291">
        <f t="shared" si="4"/>
        <v>2532.8000000000002</v>
      </c>
      <c r="AG11" s="248">
        <f t="shared" si="5"/>
        <v>2682.8</v>
      </c>
      <c r="AH11" s="246">
        <f t="shared" si="24"/>
        <v>3</v>
      </c>
      <c r="AI11" s="244" t="str">
        <f t="shared" si="6"/>
        <v/>
      </c>
      <c r="AJ11" s="244" t="str">
        <f t="shared" si="7"/>
        <v/>
      </c>
      <c r="AK11" s="244" t="str">
        <f t="shared" si="8"/>
        <v/>
      </c>
      <c r="AL11" s="244" t="str">
        <f t="shared" si="9"/>
        <v/>
      </c>
      <c r="AM11" s="244" t="str">
        <f t="shared" si="10"/>
        <v/>
      </c>
      <c r="AN11" s="136" t="str">
        <f t="shared" si="11"/>
        <v/>
      </c>
      <c r="AO11" s="136" t="str">
        <f t="shared" si="11"/>
        <v/>
      </c>
      <c r="AP11" s="136" t="str">
        <f t="shared" si="1"/>
        <v/>
      </c>
      <c r="AQ11" s="136" t="str">
        <f t="shared" si="1"/>
        <v/>
      </c>
      <c r="AR11" s="136" t="str">
        <f t="shared" si="1"/>
        <v/>
      </c>
      <c r="AS11" s="292">
        <v>0</v>
      </c>
      <c r="AT11" s="292">
        <f t="shared" si="25"/>
        <v>7.5972222222222219E-2</v>
      </c>
      <c r="AU11" s="292" t="str">
        <f>draw!M$12</f>
        <v>0:3:52</v>
      </c>
      <c r="AV11" s="292">
        <f t="shared" si="12"/>
        <v>7.3287037037037039E-2</v>
      </c>
      <c r="AW11" s="293">
        <f t="shared" si="13"/>
        <v>0</v>
      </c>
      <c r="AX11" s="293">
        <f t="shared" si="14"/>
        <v>0</v>
      </c>
      <c r="AY11" s="293">
        <f t="shared" si="15"/>
        <v>0</v>
      </c>
      <c r="AZ11" s="293">
        <f t="shared" si="16"/>
        <v>24</v>
      </c>
      <c r="BA11" s="293">
        <f t="shared" si="17"/>
        <v>49</v>
      </c>
      <c r="BB11" s="293">
        <f t="shared" si="18"/>
        <v>1</v>
      </c>
      <c r="BC11" s="293">
        <f t="shared" si="19"/>
        <v>52</v>
      </c>
      <c r="BD11" s="293">
        <f t="shared" si="20"/>
        <v>3</v>
      </c>
      <c r="BE11" s="293">
        <f t="shared" si="21"/>
        <v>0</v>
      </c>
      <c r="BF11" s="294">
        <f t="shared" si="26"/>
        <v>6332</v>
      </c>
      <c r="BG11" s="294">
        <f t="shared" si="22"/>
        <v>6332</v>
      </c>
      <c r="BI11" s="136">
        <f t="shared" si="23"/>
        <v>0</v>
      </c>
    </row>
    <row r="12" spans="1:61" ht="13" hidden="1" thickBot="1" x14ac:dyDescent="0.3">
      <c r="A12" s="286">
        <f>draw!A12</f>
        <v>0</v>
      </c>
      <c r="B12" s="286">
        <f>draw!B12</f>
        <v>0</v>
      </c>
      <c r="C12" s="286">
        <f>draw!C12</f>
        <v>0</v>
      </c>
      <c r="D12" s="286">
        <f>draw!E12</f>
        <v>0</v>
      </c>
      <c r="E12" s="287">
        <f>dressage!AC12</f>
        <v>150</v>
      </c>
      <c r="F12" s="288"/>
      <c r="G12" s="289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90">
        <f t="shared" si="2"/>
        <v>7.5972222222222219E-2</v>
      </c>
      <c r="AE12" s="291">
        <f t="shared" si="3"/>
        <v>2532.8000000000002</v>
      </c>
      <c r="AF12" s="291">
        <f t="shared" si="4"/>
        <v>2532.8000000000002</v>
      </c>
      <c r="AG12" s="248">
        <f t="shared" si="5"/>
        <v>2682.8</v>
      </c>
      <c r="AH12" s="246">
        <f t="shared" si="24"/>
        <v>3</v>
      </c>
      <c r="AI12" s="244" t="str">
        <f t="shared" si="6"/>
        <v/>
      </c>
      <c r="AJ12" s="244" t="str">
        <f t="shared" si="7"/>
        <v/>
      </c>
      <c r="AK12" s="244" t="str">
        <f t="shared" si="8"/>
        <v/>
      </c>
      <c r="AL12" s="244" t="str">
        <f t="shared" si="9"/>
        <v/>
      </c>
      <c r="AM12" s="244" t="str">
        <f t="shared" si="10"/>
        <v/>
      </c>
      <c r="AN12" s="136" t="str">
        <f t="shared" si="11"/>
        <v/>
      </c>
      <c r="AO12" s="136" t="str">
        <f t="shared" si="11"/>
        <v/>
      </c>
      <c r="AP12" s="136" t="str">
        <f t="shared" si="1"/>
        <v/>
      </c>
      <c r="AQ12" s="136" t="str">
        <f t="shared" si="1"/>
        <v/>
      </c>
      <c r="AR12" s="136" t="str">
        <f t="shared" si="1"/>
        <v/>
      </c>
      <c r="AS12" s="292">
        <v>0</v>
      </c>
      <c r="AT12" s="292">
        <f t="shared" si="25"/>
        <v>7.5972222222222219E-2</v>
      </c>
      <c r="AU12" s="292" t="str">
        <f>draw!M$12</f>
        <v>0:3:52</v>
      </c>
      <c r="AV12" s="292">
        <f t="shared" si="12"/>
        <v>7.3287037037037039E-2</v>
      </c>
      <c r="AW12" s="293">
        <f t="shared" si="13"/>
        <v>0</v>
      </c>
      <c r="AX12" s="293">
        <f t="shared" si="14"/>
        <v>0</v>
      </c>
      <c r="AY12" s="293">
        <f t="shared" si="15"/>
        <v>0</v>
      </c>
      <c r="AZ12" s="293">
        <f t="shared" si="16"/>
        <v>24</v>
      </c>
      <c r="BA12" s="293">
        <f t="shared" si="17"/>
        <v>49</v>
      </c>
      <c r="BB12" s="293">
        <f t="shared" si="18"/>
        <v>1</v>
      </c>
      <c r="BC12" s="293">
        <f t="shared" si="19"/>
        <v>52</v>
      </c>
      <c r="BD12" s="293">
        <f t="shared" si="20"/>
        <v>3</v>
      </c>
      <c r="BE12" s="293">
        <f t="shared" si="21"/>
        <v>0</v>
      </c>
      <c r="BF12" s="294">
        <f t="shared" si="26"/>
        <v>6332</v>
      </c>
      <c r="BG12" s="294">
        <f t="shared" si="22"/>
        <v>6332</v>
      </c>
      <c r="BI12" s="136">
        <f t="shared" si="23"/>
        <v>0</v>
      </c>
    </row>
    <row r="13" spans="1:61" ht="13" hidden="1" thickBot="1" x14ac:dyDescent="0.3">
      <c r="A13" s="286">
        <f>draw!A13</f>
        <v>0</v>
      </c>
      <c r="B13" s="286">
        <f>draw!B13</f>
        <v>0</v>
      </c>
      <c r="C13" s="286">
        <f>draw!C13</f>
        <v>0</v>
      </c>
      <c r="D13" s="286">
        <f>draw!E13</f>
        <v>0</v>
      </c>
      <c r="E13" s="287">
        <f>dressage!AC13</f>
        <v>150</v>
      </c>
      <c r="F13" s="288"/>
      <c r="G13" s="289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90">
        <f t="shared" si="2"/>
        <v>7.5972222222222219E-2</v>
      </c>
      <c r="AE13" s="291">
        <f t="shared" si="3"/>
        <v>2532.8000000000002</v>
      </c>
      <c r="AF13" s="291">
        <f t="shared" si="4"/>
        <v>2532.8000000000002</v>
      </c>
      <c r="AG13" s="248">
        <f t="shared" si="5"/>
        <v>2682.8</v>
      </c>
      <c r="AH13" s="246">
        <f t="shared" si="24"/>
        <v>3</v>
      </c>
      <c r="AI13" s="244" t="str">
        <f t="shared" si="6"/>
        <v/>
      </c>
      <c r="AJ13" s="244" t="str">
        <f t="shared" si="7"/>
        <v/>
      </c>
      <c r="AK13" s="244" t="str">
        <f t="shared" si="8"/>
        <v/>
      </c>
      <c r="AL13" s="244" t="str">
        <f t="shared" si="9"/>
        <v/>
      </c>
      <c r="AM13" s="244" t="str">
        <f t="shared" si="10"/>
        <v/>
      </c>
      <c r="AN13" s="136" t="str">
        <f t="shared" si="11"/>
        <v/>
      </c>
      <c r="AO13" s="136" t="str">
        <f t="shared" si="11"/>
        <v/>
      </c>
      <c r="AP13" s="136" t="str">
        <f t="shared" si="1"/>
        <v/>
      </c>
      <c r="AQ13" s="136" t="str">
        <f t="shared" si="1"/>
        <v/>
      </c>
      <c r="AR13" s="136" t="str">
        <f t="shared" si="1"/>
        <v/>
      </c>
      <c r="AS13" s="292">
        <v>0</v>
      </c>
      <c r="AT13" s="292">
        <f t="shared" si="25"/>
        <v>7.5972222222222219E-2</v>
      </c>
      <c r="AU13" s="292" t="str">
        <f>draw!M$12</f>
        <v>0:3:52</v>
      </c>
      <c r="AV13" s="292">
        <f t="shared" si="12"/>
        <v>7.3287037037037039E-2</v>
      </c>
      <c r="AW13" s="293">
        <f t="shared" si="13"/>
        <v>0</v>
      </c>
      <c r="AX13" s="293">
        <f t="shared" si="14"/>
        <v>0</v>
      </c>
      <c r="AY13" s="293">
        <f t="shared" si="15"/>
        <v>0</v>
      </c>
      <c r="AZ13" s="293">
        <f t="shared" si="16"/>
        <v>24</v>
      </c>
      <c r="BA13" s="293">
        <f t="shared" si="17"/>
        <v>49</v>
      </c>
      <c r="BB13" s="293">
        <f t="shared" si="18"/>
        <v>1</v>
      </c>
      <c r="BC13" s="293">
        <f t="shared" si="19"/>
        <v>52</v>
      </c>
      <c r="BD13" s="293">
        <f t="shared" si="20"/>
        <v>3</v>
      </c>
      <c r="BE13" s="293">
        <f t="shared" si="21"/>
        <v>0</v>
      </c>
      <c r="BF13" s="294">
        <f t="shared" si="26"/>
        <v>6332</v>
      </c>
      <c r="BG13" s="294">
        <f t="shared" si="22"/>
        <v>6332</v>
      </c>
      <c r="BI13" s="136">
        <f t="shared" si="23"/>
        <v>0</v>
      </c>
    </row>
    <row r="14" spans="1:61" ht="13" hidden="1" thickBot="1" x14ac:dyDescent="0.3">
      <c r="A14" s="286">
        <f>draw!A14</f>
        <v>0</v>
      </c>
      <c r="B14" s="286">
        <f>draw!B14</f>
        <v>0</v>
      </c>
      <c r="C14" s="286">
        <f>draw!C14</f>
        <v>0</v>
      </c>
      <c r="D14" s="286">
        <f>draw!E14</f>
        <v>0</v>
      </c>
      <c r="E14" s="287">
        <f>dressage!AC14</f>
        <v>150</v>
      </c>
      <c r="F14" s="288"/>
      <c r="G14" s="289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90">
        <f t="shared" si="2"/>
        <v>7.5972222222222219E-2</v>
      </c>
      <c r="AE14" s="291">
        <f t="shared" si="3"/>
        <v>2532.8000000000002</v>
      </c>
      <c r="AF14" s="291">
        <f t="shared" si="4"/>
        <v>2532.8000000000002</v>
      </c>
      <c r="AG14" s="248">
        <f t="shared" si="5"/>
        <v>2682.8</v>
      </c>
      <c r="AH14" s="246">
        <f t="shared" si="24"/>
        <v>3</v>
      </c>
      <c r="AI14" s="244" t="str">
        <f t="shared" si="6"/>
        <v/>
      </c>
      <c r="AJ14" s="244" t="str">
        <f t="shared" si="7"/>
        <v/>
      </c>
      <c r="AK14" s="244" t="str">
        <f t="shared" si="8"/>
        <v/>
      </c>
      <c r="AL14" s="244" t="str">
        <f t="shared" si="9"/>
        <v/>
      </c>
      <c r="AM14" s="244" t="str">
        <f t="shared" si="10"/>
        <v/>
      </c>
      <c r="AN14" s="136" t="str">
        <f t="shared" si="11"/>
        <v/>
      </c>
      <c r="AO14" s="136" t="str">
        <f t="shared" si="11"/>
        <v/>
      </c>
      <c r="AP14" s="136" t="str">
        <f t="shared" si="1"/>
        <v/>
      </c>
      <c r="AQ14" s="136" t="str">
        <f t="shared" si="1"/>
        <v/>
      </c>
      <c r="AR14" s="136" t="str">
        <f t="shared" si="1"/>
        <v/>
      </c>
      <c r="AS14" s="292">
        <v>0</v>
      </c>
      <c r="AT14" s="292">
        <f t="shared" si="25"/>
        <v>7.5972222222222219E-2</v>
      </c>
      <c r="AU14" s="292" t="str">
        <f>draw!M$12</f>
        <v>0:3:52</v>
      </c>
      <c r="AV14" s="292">
        <f t="shared" si="12"/>
        <v>7.3287037037037039E-2</v>
      </c>
      <c r="AW14" s="293">
        <f t="shared" si="13"/>
        <v>0</v>
      </c>
      <c r="AX14" s="293">
        <f t="shared" si="14"/>
        <v>0</v>
      </c>
      <c r="AY14" s="293">
        <f t="shared" si="15"/>
        <v>0</v>
      </c>
      <c r="AZ14" s="293">
        <f t="shared" si="16"/>
        <v>24</v>
      </c>
      <c r="BA14" s="293">
        <f t="shared" si="17"/>
        <v>49</v>
      </c>
      <c r="BB14" s="293">
        <f t="shared" si="18"/>
        <v>1</v>
      </c>
      <c r="BC14" s="293">
        <f t="shared" si="19"/>
        <v>52</v>
      </c>
      <c r="BD14" s="293">
        <f t="shared" si="20"/>
        <v>3</v>
      </c>
      <c r="BE14" s="293">
        <f t="shared" si="21"/>
        <v>0</v>
      </c>
      <c r="BF14" s="294">
        <f t="shared" si="26"/>
        <v>6332</v>
      </c>
      <c r="BG14" s="294">
        <f t="shared" si="22"/>
        <v>6332</v>
      </c>
      <c r="BI14" s="136">
        <f t="shared" si="23"/>
        <v>0</v>
      </c>
    </row>
    <row r="15" spans="1:61" ht="13" hidden="1" thickBot="1" x14ac:dyDescent="0.3">
      <c r="A15" s="286">
        <f>draw!A15</f>
        <v>0</v>
      </c>
      <c r="B15" s="286">
        <f>draw!B15</f>
        <v>0</v>
      </c>
      <c r="C15" s="286">
        <f>draw!C15</f>
        <v>0</v>
      </c>
      <c r="D15" s="286">
        <f>draw!E15</f>
        <v>0</v>
      </c>
      <c r="E15" s="287">
        <f>dressage!AC15</f>
        <v>150</v>
      </c>
      <c r="F15" s="288"/>
      <c r="G15" s="289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90">
        <f t="shared" si="2"/>
        <v>7.5972222222222219E-2</v>
      </c>
      <c r="AE15" s="291">
        <f t="shared" si="3"/>
        <v>2532.8000000000002</v>
      </c>
      <c r="AF15" s="291">
        <f t="shared" si="4"/>
        <v>2532.8000000000002</v>
      </c>
      <c r="AG15" s="248">
        <f t="shared" si="5"/>
        <v>2682.8</v>
      </c>
      <c r="AH15" s="246">
        <f t="shared" si="24"/>
        <v>3</v>
      </c>
      <c r="AI15" s="244" t="str">
        <f t="shared" si="6"/>
        <v/>
      </c>
      <c r="AJ15" s="244" t="str">
        <f t="shared" si="7"/>
        <v/>
      </c>
      <c r="AK15" s="244" t="str">
        <f t="shared" si="8"/>
        <v/>
      </c>
      <c r="AL15" s="244" t="str">
        <f t="shared" si="9"/>
        <v/>
      </c>
      <c r="AM15" s="244" t="str">
        <f t="shared" si="10"/>
        <v/>
      </c>
      <c r="AN15" s="136" t="str">
        <f t="shared" si="11"/>
        <v/>
      </c>
      <c r="AO15" s="136" t="str">
        <f t="shared" si="11"/>
        <v/>
      </c>
      <c r="AP15" s="136" t="str">
        <f t="shared" si="1"/>
        <v/>
      </c>
      <c r="AQ15" s="136" t="str">
        <f t="shared" si="1"/>
        <v/>
      </c>
      <c r="AR15" s="136" t="str">
        <f t="shared" si="1"/>
        <v/>
      </c>
      <c r="AS15" s="292">
        <v>0</v>
      </c>
      <c r="AT15" s="292">
        <f t="shared" si="25"/>
        <v>7.5972222222222219E-2</v>
      </c>
      <c r="AU15" s="292" t="str">
        <f>draw!M$12</f>
        <v>0:3:52</v>
      </c>
      <c r="AV15" s="292">
        <f t="shared" si="12"/>
        <v>7.3287037037037039E-2</v>
      </c>
      <c r="AW15" s="293">
        <f t="shared" si="13"/>
        <v>0</v>
      </c>
      <c r="AX15" s="293">
        <f t="shared" si="14"/>
        <v>0</v>
      </c>
      <c r="AY15" s="293">
        <f t="shared" si="15"/>
        <v>0</v>
      </c>
      <c r="AZ15" s="293">
        <f t="shared" si="16"/>
        <v>24</v>
      </c>
      <c r="BA15" s="293">
        <f t="shared" si="17"/>
        <v>49</v>
      </c>
      <c r="BB15" s="293">
        <f t="shared" si="18"/>
        <v>1</v>
      </c>
      <c r="BC15" s="293">
        <f t="shared" si="19"/>
        <v>52</v>
      </c>
      <c r="BD15" s="293">
        <f t="shared" si="20"/>
        <v>3</v>
      </c>
      <c r="BE15" s="293">
        <f t="shared" si="21"/>
        <v>0</v>
      </c>
      <c r="BF15" s="294">
        <f t="shared" si="26"/>
        <v>6332</v>
      </c>
      <c r="BG15" s="294">
        <f t="shared" si="22"/>
        <v>6332</v>
      </c>
      <c r="BI15" s="136">
        <f t="shared" si="23"/>
        <v>0</v>
      </c>
    </row>
    <row r="16" spans="1:61" ht="13" hidden="1" thickBot="1" x14ac:dyDescent="0.3">
      <c r="A16" s="286">
        <f>draw!A16</f>
        <v>0</v>
      </c>
      <c r="B16" s="286">
        <f>draw!B16</f>
        <v>0</v>
      </c>
      <c r="C16" s="286">
        <f>draw!C16</f>
        <v>0</v>
      </c>
      <c r="D16" s="286">
        <f>draw!E16</f>
        <v>0</v>
      </c>
      <c r="E16" s="287">
        <f>dressage!AC16</f>
        <v>150</v>
      </c>
      <c r="F16" s="288"/>
      <c r="G16" s="289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90">
        <f t="shared" si="2"/>
        <v>7.5972222222222219E-2</v>
      </c>
      <c r="AE16" s="291">
        <f t="shared" si="3"/>
        <v>2532.8000000000002</v>
      </c>
      <c r="AF16" s="291">
        <f t="shared" si="4"/>
        <v>2532.8000000000002</v>
      </c>
      <c r="AG16" s="248">
        <f t="shared" si="5"/>
        <v>2682.8</v>
      </c>
      <c r="AH16" s="246">
        <f t="shared" si="24"/>
        <v>3</v>
      </c>
      <c r="AI16" s="244" t="str">
        <f t="shared" si="6"/>
        <v/>
      </c>
      <c r="AJ16" s="244" t="str">
        <f t="shared" si="7"/>
        <v/>
      </c>
      <c r="AK16" s="244" t="str">
        <f t="shared" si="8"/>
        <v/>
      </c>
      <c r="AL16" s="244" t="str">
        <f t="shared" si="9"/>
        <v/>
      </c>
      <c r="AM16" s="244" t="str">
        <f t="shared" si="10"/>
        <v/>
      </c>
      <c r="AN16" s="136" t="str">
        <f t="shared" si="11"/>
        <v/>
      </c>
      <c r="AO16" s="136" t="str">
        <f t="shared" si="11"/>
        <v/>
      </c>
      <c r="AP16" s="136" t="str">
        <f t="shared" si="1"/>
        <v/>
      </c>
      <c r="AQ16" s="136" t="str">
        <f t="shared" si="1"/>
        <v/>
      </c>
      <c r="AR16" s="136" t="str">
        <f t="shared" si="1"/>
        <v/>
      </c>
      <c r="AS16" s="292">
        <v>0</v>
      </c>
      <c r="AT16" s="292">
        <f t="shared" si="25"/>
        <v>7.5972222222222219E-2</v>
      </c>
      <c r="AU16" s="292" t="str">
        <f>draw!M$12</f>
        <v>0:3:52</v>
      </c>
      <c r="AV16" s="292">
        <f t="shared" si="12"/>
        <v>7.3287037037037039E-2</v>
      </c>
      <c r="AW16" s="293">
        <f t="shared" si="13"/>
        <v>0</v>
      </c>
      <c r="AX16" s="293">
        <f t="shared" si="14"/>
        <v>0</v>
      </c>
      <c r="AY16" s="293">
        <f t="shared" si="15"/>
        <v>0</v>
      </c>
      <c r="AZ16" s="293">
        <f t="shared" si="16"/>
        <v>24</v>
      </c>
      <c r="BA16" s="293">
        <f t="shared" si="17"/>
        <v>49</v>
      </c>
      <c r="BB16" s="293">
        <f t="shared" si="18"/>
        <v>1</v>
      </c>
      <c r="BC16" s="293">
        <f t="shared" si="19"/>
        <v>52</v>
      </c>
      <c r="BD16" s="293">
        <f t="shared" si="20"/>
        <v>3</v>
      </c>
      <c r="BE16" s="293">
        <f t="shared" si="21"/>
        <v>0</v>
      </c>
      <c r="BF16" s="294">
        <f t="shared" si="26"/>
        <v>6332</v>
      </c>
      <c r="BG16" s="294">
        <f t="shared" si="22"/>
        <v>6332</v>
      </c>
      <c r="BI16" s="136">
        <f t="shared" si="23"/>
        <v>0</v>
      </c>
    </row>
    <row r="17" spans="1:61" ht="13" hidden="1" thickBot="1" x14ac:dyDescent="0.3">
      <c r="A17" s="286">
        <f>draw!A17</f>
        <v>0</v>
      </c>
      <c r="B17" s="286">
        <f>draw!B17</f>
        <v>0</v>
      </c>
      <c r="C17" s="286">
        <f>draw!C17</f>
        <v>0</v>
      </c>
      <c r="D17" s="286">
        <f>draw!E17</f>
        <v>0</v>
      </c>
      <c r="E17" s="287">
        <f>dressage!AC17</f>
        <v>150</v>
      </c>
      <c r="F17" s="288"/>
      <c r="G17" s="289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90">
        <f t="shared" si="2"/>
        <v>7.5972222222222219E-2</v>
      </c>
      <c r="AE17" s="291">
        <f t="shared" si="3"/>
        <v>2532.8000000000002</v>
      </c>
      <c r="AF17" s="291">
        <f t="shared" si="4"/>
        <v>2532.8000000000002</v>
      </c>
      <c r="AG17" s="248">
        <f t="shared" si="5"/>
        <v>2682.8</v>
      </c>
      <c r="AH17" s="246">
        <f t="shared" si="24"/>
        <v>3</v>
      </c>
      <c r="AI17" s="244" t="str">
        <f t="shared" si="6"/>
        <v/>
      </c>
      <c r="AJ17" s="244" t="str">
        <f t="shared" si="7"/>
        <v/>
      </c>
      <c r="AK17" s="244" t="str">
        <f t="shared" si="8"/>
        <v/>
      </c>
      <c r="AL17" s="244" t="str">
        <f t="shared" si="9"/>
        <v/>
      </c>
      <c r="AM17" s="244" t="str">
        <f t="shared" si="10"/>
        <v/>
      </c>
      <c r="AN17" s="136" t="str">
        <f t="shared" si="11"/>
        <v/>
      </c>
      <c r="AO17" s="136" t="str">
        <f t="shared" si="11"/>
        <v/>
      </c>
      <c r="AP17" s="136" t="str">
        <f t="shared" si="1"/>
        <v/>
      </c>
      <c r="AQ17" s="136" t="str">
        <f t="shared" si="1"/>
        <v/>
      </c>
      <c r="AR17" s="136" t="str">
        <f t="shared" si="1"/>
        <v/>
      </c>
      <c r="AS17" s="292">
        <v>0</v>
      </c>
      <c r="AT17" s="292">
        <f t="shared" si="25"/>
        <v>7.5972222222222219E-2</v>
      </c>
      <c r="AU17" s="292" t="str">
        <f>draw!M$12</f>
        <v>0:3:52</v>
      </c>
      <c r="AV17" s="292">
        <f t="shared" si="12"/>
        <v>7.3287037037037039E-2</v>
      </c>
      <c r="AW17" s="293">
        <f t="shared" si="13"/>
        <v>0</v>
      </c>
      <c r="AX17" s="293">
        <f t="shared" si="14"/>
        <v>0</v>
      </c>
      <c r="AY17" s="293">
        <f t="shared" si="15"/>
        <v>0</v>
      </c>
      <c r="AZ17" s="293">
        <f t="shared" si="16"/>
        <v>24</v>
      </c>
      <c r="BA17" s="293">
        <f t="shared" si="17"/>
        <v>49</v>
      </c>
      <c r="BB17" s="293">
        <f t="shared" si="18"/>
        <v>1</v>
      </c>
      <c r="BC17" s="293">
        <f t="shared" si="19"/>
        <v>52</v>
      </c>
      <c r="BD17" s="293">
        <f t="shared" si="20"/>
        <v>3</v>
      </c>
      <c r="BE17" s="293">
        <f t="shared" si="21"/>
        <v>0</v>
      </c>
      <c r="BF17" s="294">
        <f t="shared" si="26"/>
        <v>6332</v>
      </c>
      <c r="BG17" s="294">
        <f t="shared" si="22"/>
        <v>6332</v>
      </c>
      <c r="BI17" s="136">
        <f t="shared" si="23"/>
        <v>0</v>
      </c>
    </row>
    <row r="18" spans="1:61" ht="13" hidden="1" thickBot="1" x14ac:dyDescent="0.3">
      <c r="A18" s="286">
        <f>draw!A18</f>
        <v>0</v>
      </c>
      <c r="B18" s="286">
        <f>draw!B18</f>
        <v>0</v>
      </c>
      <c r="C18" s="286">
        <f>draw!C18</f>
        <v>0</v>
      </c>
      <c r="D18" s="286">
        <f>draw!E18</f>
        <v>0</v>
      </c>
      <c r="E18" s="287">
        <f>dressage!AC18</f>
        <v>150</v>
      </c>
      <c r="F18" s="288"/>
      <c r="G18" s="289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90">
        <f t="shared" si="2"/>
        <v>7.5972222222222219E-2</v>
      </c>
      <c r="AE18" s="291">
        <f t="shared" si="3"/>
        <v>2532.8000000000002</v>
      </c>
      <c r="AF18" s="291">
        <f t="shared" si="4"/>
        <v>2532.8000000000002</v>
      </c>
      <c r="AG18" s="248">
        <f t="shared" si="5"/>
        <v>2682.8</v>
      </c>
      <c r="AH18" s="246">
        <f t="shared" si="24"/>
        <v>3</v>
      </c>
      <c r="AI18" s="244" t="str">
        <f t="shared" si="6"/>
        <v/>
      </c>
      <c r="AJ18" s="244" t="str">
        <f t="shared" si="7"/>
        <v/>
      </c>
      <c r="AK18" s="244" t="str">
        <f t="shared" si="8"/>
        <v/>
      </c>
      <c r="AL18" s="244" t="str">
        <f t="shared" si="9"/>
        <v/>
      </c>
      <c r="AM18" s="244" t="str">
        <f t="shared" si="10"/>
        <v/>
      </c>
      <c r="AN18" s="136" t="str">
        <f t="shared" si="11"/>
        <v/>
      </c>
      <c r="AO18" s="136" t="str">
        <f t="shared" si="11"/>
        <v/>
      </c>
      <c r="AP18" s="136" t="str">
        <f t="shared" si="1"/>
        <v/>
      </c>
      <c r="AQ18" s="136" t="str">
        <f t="shared" si="1"/>
        <v/>
      </c>
      <c r="AR18" s="136" t="str">
        <f t="shared" si="1"/>
        <v/>
      </c>
      <c r="AS18" s="292">
        <v>0</v>
      </c>
      <c r="AT18" s="292">
        <f t="shared" si="25"/>
        <v>7.5972222222222219E-2</v>
      </c>
      <c r="AU18" s="292" t="str">
        <f>draw!M$12</f>
        <v>0:3:52</v>
      </c>
      <c r="AV18" s="292">
        <f t="shared" si="12"/>
        <v>7.3287037037037039E-2</v>
      </c>
      <c r="AW18" s="293">
        <f t="shared" si="13"/>
        <v>0</v>
      </c>
      <c r="AX18" s="293">
        <f t="shared" si="14"/>
        <v>0</v>
      </c>
      <c r="AY18" s="293">
        <f t="shared" si="15"/>
        <v>0</v>
      </c>
      <c r="AZ18" s="293">
        <f t="shared" si="16"/>
        <v>24</v>
      </c>
      <c r="BA18" s="293">
        <f t="shared" si="17"/>
        <v>49</v>
      </c>
      <c r="BB18" s="293">
        <f t="shared" si="18"/>
        <v>1</v>
      </c>
      <c r="BC18" s="293">
        <f t="shared" si="19"/>
        <v>52</v>
      </c>
      <c r="BD18" s="293">
        <f t="shared" si="20"/>
        <v>3</v>
      </c>
      <c r="BE18" s="293">
        <f t="shared" si="21"/>
        <v>0</v>
      </c>
      <c r="BF18" s="294">
        <f t="shared" si="26"/>
        <v>6332</v>
      </c>
      <c r="BG18" s="294">
        <f t="shared" si="22"/>
        <v>6332</v>
      </c>
      <c r="BI18" s="136">
        <f t="shared" si="23"/>
        <v>0</v>
      </c>
    </row>
    <row r="19" spans="1:61" ht="13" hidden="1" thickBot="1" x14ac:dyDescent="0.3">
      <c r="A19" s="286">
        <f>draw!A19</f>
        <v>0</v>
      </c>
      <c r="B19" s="286">
        <f>draw!B19</f>
        <v>0</v>
      </c>
      <c r="C19" s="286">
        <f>draw!C19</f>
        <v>0</v>
      </c>
      <c r="D19" s="286">
        <f>draw!E19</f>
        <v>0</v>
      </c>
      <c r="E19" s="287">
        <f>dressage!AC19</f>
        <v>150</v>
      </c>
      <c r="F19" s="288"/>
      <c r="G19" s="289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90">
        <f t="shared" si="2"/>
        <v>7.5972222222222219E-2</v>
      </c>
      <c r="AE19" s="291">
        <f t="shared" si="3"/>
        <v>2532.8000000000002</v>
      </c>
      <c r="AF19" s="291">
        <f t="shared" si="4"/>
        <v>2532.8000000000002</v>
      </c>
      <c r="AG19" s="248">
        <f t="shared" si="5"/>
        <v>2682.8</v>
      </c>
      <c r="AH19" s="246">
        <f t="shared" si="24"/>
        <v>3</v>
      </c>
      <c r="AI19" s="244" t="str">
        <f t="shared" si="6"/>
        <v/>
      </c>
      <c r="AJ19" s="244" t="str">
        <f t="shared" si="7"/>
        <v/>
      </c>
      <c r="AK19" s="244" t="str">
        <f t="shared" si="8"/>
        <v/>
      </c>
      <c r="AL19" s="244" t="str">
        <f t="shared" si="9"/>
        <v/>
      </c>
      <c r="AM19" s="244" t="str">
        <f t="shared" si="10"/>
        <v/>
      </c>
      <c r="AN19" s="136" t="str">
        <f t="shared" si="11"/>
        <v/>
      </c>
      <c r="AO19" s="136" t="str">
        <f t="shared" si="11"/>
        <v/>
      </c>
      <c r="AP19" s="136" t="str">
        <f t="shared" si="1"/>
        <v/>
      </c>
      <c r="AQ19" s="136" t="str">
        <f t="shared" si="1"/>
        <v/>
      </c>
      <c r="AR19" s="136" t="str">
        <f t="shared" si="1"/>
        <v/>
      </c>
      <c r="AS19" s="292">
        <v>0</v>
      </c>
      <c r="AT19" s="292">
        <f t="shared" si="25"/>
        <v>7.5972222222222219E-2</v>
      </c>
      <c r="AU19" s="292" t="str">
        <f>draw!M$12</f>
        <v>0:3:52</v>
      </c>
      <c r="AV19" s="292">
        <f t="shared" si="12"/>
        <v>7.3287037037037039E-2</v>
      </c>
      <c r="AW19" s="293">
        <f t="shared" si="13"/>
        <v>0</v>
      </c>
      <c r="AX19" s="293">
        <f t="shared" si="14"/>
        <v>0</v>
      </c>
      <c r="AY19" s="293">
        <f t="shared" si="15"/>
        <v>0</v>
      </c>
      <c r="AZ19" s="293">
        <f t="shared" si="16"/>
        <v>24</v>
      </c>
      <c r="BA19" s="293">
        <f t="shared" si="17"/>
        <v>49</v>
      </c>
      <c r="BB19" s="293">
        <f t="shared" si="18"/>
        <v>1</v>
      </c>
      <c r="BC19" s="293">
        <f t="shared" si="19"/>
        <v>52</v>
      </c>
      <c r="BD19" s="293">
        <f t="shared" si="20"/>
        <v>3</v>
      </c>
      <c r="BE19" s="293">
        <f t="shared" si="21"/>
        <v>0</v>
      </c>
      <c r="BF19" s="294">
        <f t="shared" si="26"/>
        <v>6332</v>
      </c>
      <c r="BG19" s="294">
        <f t="shared" si="22"/>
        <v>6332</v>
      </c>
      <c r="BI19" s="136">
        <f t="shared" si="23"/>
        <v>0</v>
      </c>
    </row>
    <row r="20" spans="1:61" ht="13" hidden="1" thickBot="1" x14ac:dyDescent="0.3">
      <c r="A20" s="286">
        <f>draw!A20</f>
        <v>0</v>
      </c>
      <c r="B20" s="286">
        <f>draw!B20</f>
        <v>0</v>
      </c>
      <c r="C20" s="286">
        <f>draw!C20</f>
        <v>0</v>
      </c>
      <c r="D20" s="286">
        <f>draw!E20</f>
        <v>0</v>
      </c>
      <c r="E20" s="287">
        <f>dressage!AC20</f>
        <v>150</v>
      </c>
      <c r="F20" s="288"/>
      <c r="G20" s="289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90">
        <f t="shared" si="2"/>
        <v>7.5972222222222219E-2</v>
      </c>
      <c r="AE20" s="291">
        <f t="shared" si="3"/>
        <v>2532.8000000000002</v>
      </c>
      <c r="AF20" s="291">
        <f t="shared" si="4"/>
        <v>2532.8000000000002</v>
      </c>
      <c r="AG20" s="248">
        <f t="shared" si="5"/>
        <v>2682.8</v>
      </c>
      <c r="AH20" s="246">
        <f t="shared" si="24"/>
        <v>3</v>
      </c>
      <c r="AI20" s="244" t="str">
        <f t="shared" si="6"/>
        <v/>
      </c>
      <c r="AJ20" s="244" t="str">
        <f t="shared" si="7"/>
        <v/>
      </c>
      <c r="AK20" s="244" t="str">
        <f t="shared" si="8"/>
        <v/>
      </c>
      <c r="AL20" s="244" t="str">
        <f t="shared" si="9"/>
        <v/>
      </c>
      <c r="AM20" s="244" t="str">
        <f t="shared" si="10"/>
        <v/>
      </c>
      <c r="AN20" s="136" t="str">
        <f t="shared" si="11"/>
        <v/>
      </c>
      <c r="AO20" s="136" t="str">
        <f t="shared" si="11"/>
        <v/>
      </c>
      <c r="AP20" s="136" t="str">
        <f t="shared" si="11"/>
        <v/>
      </c>
      <c r="AQ20" s="136" t="str">
        <f t="shared" si="11"/>
        <v/>
      </c>
      <c r="AR20" s="136" t="str">
        <f t="shared" si="11"/>
        <v/>
      </c>
      <c r="AS20" s="292">
        <v>0</v>
      </c>
      <c r="AT20" s="292">
        <f t="shared" si="25"/>
        <v>7.5972222222222219E-2</v>
      </c>
      <c r="AU20" s="292" t="str">
        <f>draw!M$12</f>
        <v>0:3:52</v>
      </c>
      <c r="AV20" s="292">
        <f t="shared" si="12"/>
        <v>7.3287037037037039E-2</v>
      </c>
      <c r="AW20" s="293">
        <f t="shared" si="13"/>
        <v>0</v>
      </c>
      <c r="AX20" s="293">
        <f t="shared" si="14"/>
        <v>0</v>
      </c>
      <c r="AY20" s="293">
        <f t="shared" si="15"/>
        <v>0</v>
      </c>
      <c r="AZ20" s="293">
        <f t="shared" si="16"/>
        <v>24</v>
      </c>
      <c r="BA20" s="293">
        <f t="shared" si="17"/>
        <v>49</v>
      </c>
      <c r="BB20" s="293">
        <f t="shared" si="18"/>
        <v>1</v>
      </c>
      <c r="BC20" s="293">
        <f t="shared" si="19"/>
        <v>52</v>
      </c>
      <c r="BD20" s="293">
        <f t="shared" si="20"/>
        <v>3</v>
      </c>
      <c r="BE20" s="293">
        <f t="shared" si="21"/>
        <v>0</v>
      </c>
      <c r="BF20" s="294">
        <f t="shared" si="26"/>
        <v>6332</v>
      </c>
      <c r="BG20" s="294">
        <f t="shared" si="22"/>
        <v>6332</v>
      </c>
      <c r="BI20" s="136">
        <f t="shared" si="23"/>
        <v>0</v>
      </c>
    </row>
    <row r="21" spans="1:61" ht="13" hidden="1" thickBot="1" x14ac:dyDescent="0.3">
      <c r="A21" s="286">
        <f>draw!A21</f>
        <v>0</v>
      </c>
      <c r="B21" s="286">
        <f>draw!B21</f>
        <v>0</v>
      </c>
      <c r="C21" s="286">
        <f>draw!C21</f>
        <v>0</v>
      </c>
      <c r="D21" s="286">
        <f>draw!E21</f>
        <v>0</v>
      </c>
      <c r="E21" s="287">
        <f>dressage!AC21</f>
        <v>150</v>
      </c>
      <c r="F21" s="288"/>
      <c r="G21" s="289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90">
        <f t="shared" si="2"/>
        <v>7.5972222222222219E-2</v>
      </c>
      <c r="AE21" s="291">
        <f t="shared" si="3"/>
        <v>2532.8000000000002</v>
      </c>
      <c r="AF21" s="291">
        <f t="shared" si="4"/>
        <v>2532.8000000000002</v>
      </c>
      <c r="AG21" s="248">
        <f t="shared" si="5"/>
        <v>2682.8</v>
      </c>
      <c r="AH21" s="246">
        <f t="shared" si="24"/>
        <v>3</v>
      </c>
      <c r="AI21" s="244" t="str">
        <f t="shared" si="6"/>
        <v/>
      </c>
      <c r="AJ21" s="244" t="str">
        <f t="shared" si="7"/>
        <v/>
      </c>
      <c r="AK21" s="244" t="str">
        <f t="shared" si="8"/>
        <v/>
      </c>
      <c r="AL21" s="244" t="str">
        <f t="shared" si="9"/>
        <v/>
      </c>
      <c r="AM21" s="244" t="str">
        <f t="shared" si="10"/>
        <v/>
      </c>
      <c r="AN21" s="136" t="str">
        <f t="shared" si="11"/>
        <v/>
      </c>
      <c r="AO21" s="136" t="str">
        <f t="shared" si="11"/>
        <v/>
      </c>
      <c r="AP21" s="136" t="str">
        <f t="shared" si="11"/>
        <v/>
      </c>
      <c r="AQ21" s="136" t="str">
        <f t="shared" si="11"/>
        <v/>
      </c>
      <c r="AR21" s="136" t="str">
        <f t="shared" si="11"/>
        <v/>
      </c>
      <c r="AS21" s="292">
        <v>0</v>
      </c>
      <c r="AT21" s="292">
        <f t="shared" si="25"/>
        <v>7.5972222222222219E-2</v>
      </c>
      <c r="AU21" s="292" t="str">
        <f>draw!M$12</f>
        <v>0:3:52</v>
      </c>
      <c r="AV21" s="292">
        <f t="shared" si="12"/>
        <v>7.3287037037037039E-2</v>
      </c>
      <c r="AW21" s="293">
        <f t="shared" si="13"/>
        <v>0</v>
      </c>
      <c r="AX21" s="293">
        <f t="shared" si="14"/>
        <v>0</v>
      </c>
      <c r="AY21" s="293">
        <f t="shared" si="15"/>
        <v>0</v>
      </c>
      <c r="AZ21" s="293">
        <f t="shared" si="16"/>
        <v>24</v>
      </c>
      <c r="BA21" s="293">
        <f t="shared" si="17"/>
        <v>49</v>
      </c>
      <c r="BB21" s="293">
        <f t="shared" si="18"/>
        <v>1</v>
      </c>
      <c r="BC21" s="293">
        <f t="shared" si="19"/>
        <v>52</v>
      </c>
      <c r="BD21" s="293">
        <f t="shared" si="20"/>
        <v>3</v>
      </c>
      <c r="BE21" s="293">
        <f t="shared" si="21"/>
        <v>0</v>
      </c>
      <c r="BF21" s="294">
        <f t="shared" si="26"/>
        <v>6332</v>
      </c>
      <c r="BG21" s="294">
        <f t="shared" si="22"/>
        <v>6332</v>
      </c>
      <c r="BI21" s="136">
        <f t="shared" si="23"/>
        <v>0</v>
      </c>
    </row>
    <row r="22" spans="1:61" ht="13" hidden="1" thickBot="1" x14ac:dyDescent="0.3">
      <c r="A22" s="286">
        <f>draw!A22</f>
        <v>0</v>
      </c>
      <c r="B22" s="286">
        <f>draw!B22</f>
        <v>0</v>
      </c>
      <c r="C22" s="286">
        <f>draw!C22</f>
        <v>0</v>
      </c>
      <c r="D22" s="286">
        <f>draw!E22</f>
        <v>0</v>
      </c>
      <c r="E22" s="287">
        <f>dressage!AC22</f>
        <v>150</v>
      </c>
      <c r="F22" s="288"/>
      <c r="G22" s="289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90">
        <f t="shared" si="2"/>
        <v>7.5972222222222219E-2</v>
      </c>
      <c r="AE22" s="291">
        <f t="shared" si="3"/>
        <v>2532.8000000000002</v>
      </c>
      <c r="AF22" s="291">
        <f t="shared" si="4"/>
        <v>2532.8000000000002</v>
      </c>
      <c r="AG22" s="248">
        <f t="shared" si="5"/>
        <v>2682.8</v>
      </c>
      <c r="AH22" s="246">
        <f t="shared" si="24"/>
        <v>3</v>
      </c>
      <c r="AI22" s="244" t="str">
        <f t="shared" si="6"/>
        <v/>
      </c>
      <c r="AJ22" s="244" t="str">
        <f t="shared" si="7"/>
        <v/>
      </c>
      <c r="AK22" s="244" t="str">
        <f t="shared" si="8"/>
        <v/>
      </c>
      <c r="AL22" s="244" t="str">
        <f t="shared" si="9"/>
        <v/>
      </c>
      <c r="AM22" s="244" t="str">
        <f t="shared" si="10"/>
        <v/>
      </c>
      <c r="AN22" s="136" t="str">
        <f t="shared" si="11"/>
        <v/>
      </c>
      <c r="AO22" s="136" t="str">
        <f t="shared" si="11"/>
        <v/>
      </c>
      <c r="AP22" s="136" t="str">
        <f t="shared" si="11"/>
        <v/>
      </c>
      <c r="AQ22" s="136" t="str">
        <f t="shared" si="11"/>
        <v/>
      </c>
      <c r="AR22" s="136" t="str">
        <f t="shared" si="11"/>
        <v/>
      </c>
      <c r="AS22" s="292">
        <v>0</v>
      </c>
      <c r="AT22" s="292">
        <f t="shared" si="25"/>
        <v>7.5972222222222219E-2</v>
      </c>
      <c r="AU22" s="292" t="str">
        <f>draw!M$12</f>
        <v>0:3:52</v>
      </c>
      <c r="AV22" s="292">
        <f t="shared" si="12"/>
        <v>7.3287037037037039E-2</v>
      </c>
      <c r="AW22" s="293">
        <f t="shared" si="13"/>
        <v>0</v>
      </c>
      <c r="AX22" s="293">
        <f t="shared" si="14"/>
        <v>0</v>
      </c>
      <c r="AY22" s="293">
        <f t="shared" si="15"/>
        <v>0</v>
      </c>
      <c r="AZ22" s="293">
        <f t="shared" si="16"/>
        <v>24</v>
      </c>
      <c r="BA22" s="293">
        <f t="shared" si="17"/>
        <v>49</v>
      </c>
      <c r="BB22" s="293">
        <f t="shared" si="18"/>
        <v>1</v>
      </c>
      <c r="BC22" s="293">
        <f t="shared" si="19"/>
        <v>52</v>
      </c>
      <c r="BD22" s="293">
        <f t="shared" si="20"/>
        <v>3</v>
      </c>
      <c r="BE22" s="293">
        <f t="shared" si="21"/>
        <v>0</v>
      </c>
      <c r="BF22" s="294">
        <f t="shared" si="26"/>
        <v>6332</v>
      </c>
      <c r="BG22" s="294">
        <f t="shared" si="22"/>
        <v>6332</v>
      </c>
      <c r="BI22" s="136">
        <f t="shared" si="23"/>
        <v>0</v>
      </c>
    </row>
    <row r="23" spans="1:61" ht="13" hidden="1" thickBot="1" x14ac:dyDescent="0.3">
      <c r="A23" s="286">
        <f>draw!A23</f>
        <v>0</v>
      </c>
      <c r="B23" s="286">
        <f>draw!B23</f>
        <v>0</v>
      </c>
      <c r="C23" s="286">
        <f>draw!C23</f>
        <v>0</v>
      </c>
      <c r="D23" s="286">
        <f>draw!E23</f>
        <v>0</v>
      </c>
      <c r="E23" s="287">
        <f>dressage!AC23</f>
        <v>150</v>
      </c>
      <c r="F23" s="288"/>
      <c r="G23" s="289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90">
        <f t="shared" si="2"/>
        <v>7.5972222222222219E-2</v>
      </c>
      <c r="AE23" s="291">
        <f t="shared" si="3"/>
        <v>2532.8000000000002</v>
      </c>
      <c r="AF23" s="291">
        <f t="shared" si="4"/>
        <v>2532.8000000000002</v>
      </c>
      <c r="AG23" s="248">
        <f t="shared" si="5"/>
        <v>2682.8</v>
      </c>
      <c r="AH23" s="246">
        <f t="shared" si="24"/>
        <v>3</v>
      </c>
      <c r="AI23" s="244" t="str">
        <f t="shared" si="6"/>
        <v/>
      </c>
      <c r="AJ23" s="244" t="str">
        <f t="shared" si="7"/>
        <v/>
      </c>
      <c r="AK23" s="244" t="str">
        <f t="shared" si="8"/>
        <v/>
      </c>
      <c r="AL23" s="244" t="str">
        <f t="shared" si="9"/>
        <v/>
      </c>
      <c r="AM23" s="244" t="str">
        <f t="shared" si="10"/>
        <v/>
      </c>
      <c r="AN23" s="136" t="str">
        <f t="shared" si="11"/>
        <v/>
      </c>
      <c r="AO23" s="136" t="str">
        <f t="shared" si="11"/>
        <v/>
      </c>
      <c r="AP23" s="136" t="str">
        <f t="shared" si="11"/>
        <v/>
      </c>
      <c r="AQ23" s="136" t="str">
        <f t="shared" si="11"/>
        <v/>
      </c>
      <c r="AR23" s="136" t="str">
        <f t="shared" si="11"/>
        <v/>
      </c>
      <c r="AS23" s="292">
        <v>0</v>
      </c>
      <c r="AT23" s="292">
        <f t="shared" si="25"/>
        <v>7.5972222222222219E-2</v>
      </c>
      <c r="AU23" s="292" t="str">
        <f>draw!M$12</f>
        <v>0:3:52</v>
      </c>
      <c r="AV23" s="292">
        <f t="shared" si="12"/>
        <v>7.3287037037037039E-2</v>
      </c>
      <c r="AW23" s="293">
        <f t="shared" si="13"/>
        <v>0</v>
      </c>
      <c r="AX23" s="293">
        <f t="shared" si="14"/>
        <v>0</v>
      </c>
      <c r="AY23" s="293">
        <f t="shared" si="15"/>
        <v>0</v>
      </c>
      <c r="AZ23" s="293">
        <f t="shared" si="16"/>
        <v>24</v>
      </c>
      <c r="BA23" s="293">
        <f t="shared" si="17"/>
        <v>49</v>
      </c>
      <c r="BB23" s="293">
        <f t="shared" si="18"/>
        <v>1</v>
      </c>
      <c r="BC23" s="293">
        <f t="shared" si="19"/>
        <v>52</v>
      </c>
      <c r="BD23" s="293">
        <f t="shared" si="20"/>
        <v>3</v>
      </c>
      <c r="BE23" s="293">
        <f t="shared" si="21"/>
        <v>0</v>
      </c>
      <c r="BF23" s="294">
        <f t="shared" si="26"/>
        <v>6332</v>
      </c>
      <c r="BG23" s="294">
        <f t="shared" si="22"/>
        <v>6332</v>
      </c>
      <c r="BI23" s="136">
        <f t="shared" si="23"/>
        <v>0</v>
      </c>
    </row>
    <row r="24" spans="1:61" ht="13" hidden="1" thickBot="1" x14ac:dyDescent="0.3">
      <c r="A24" s="286">
        <f>draw!A24</f>
        <v>0</v>
      </c>
      <c r="B24" s="286">
        <f>draw!B24</f>
        <v>0</v>
      </c>
      <c r="C24" s="286">
        <f>draw!C24</f>
        <v>0</v>
      </c>
      <c r="D24" s="286">
        <f>draw!E24</f>
        <v>0</v>
      </c>
      <c r="E24" s="287">
        <f>dressage!AC24</f>
        <v>150</v>
      </c>
      <c r="F24" s="288"/>
      <c r="G24" s="289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90">
        <f t="shared" si="2"/>
        <v>7.5972222222222219E-2</v>
      </c>
      <c r="AE24" s="291">
        <f t="shared" si="3"/>
        <v>2532.8000000000002</v>
      </c>
      <c r="AF24" s="291">
        <f t="shared" si="4"/>
        <v>2532.8000000000002</v>
      </c>
      <c r="AG24" s="248">
        <f t="shared" si="5"/>
        <v>2682.8</v>
      </c>
      <c r="AH24" s="246">
        <f t="shared" si="24"/>
        <v>3</v>
      </c>
      <c r="AI24" s="244" t="str">
        <f t="shared" si="6"/>
        <v/>
      </c>
      <c r="AJ24" s="244" t="str">
        <f t="shared" si="7"/>
        <v/>
      </c>
      <c r="AK24" s="244" t="str">
        <f t="shared" si="8"/>
        <v/>
      </c>
      <c r="AL24" s="244" t="str">
        <f t="shared" si="9"/>
        <v/>
      </c>
      <c r="AM24" s="244" t="str">
        <f t="shared" si="10"/>
        <v/>
      </c>
      <c r="AN24" s="136" t="str">
        <f t="shared" si="11"/>
        <v/>
      </c>
      <c r="AO24" s="136" t="str">
        <f t="shared" si="11"/>
        <v/>
      </c>
      <c r="AP24" s="136" t="str">
        <f t="shared" si="11"/>
        <v/>
      </c>
      <c r="AQ24" s="136" t="str">
        <f t="shared" si="11"/>
        <v/>
      </c>
      <c r="AR24" s="136" t="str">
        <f t="shared" si="11"/>
        <v/>
      </c>
      <c r="AS24" s="292">
        <v>0</v>
      </c>
      <c r="AT24" s="292">
        <f t="shared" si="25"/>
        <v>7.5972222222222219E-2</v>
      </c>
      <c r="AU24" s="292" t="str">
        <f>draw!M$12</f>
        <v>0:3:52</v>
      </c>
      <c r="AV24" s="292">
        <f t="shared" si="12"/>
        <v>7.3287037037037039E-2</v>
      </c>
      <c r="AW24" s="293">
        <f t="shared" si="13"/>
        <v>0</v>
      </c>
      <c r="AX24" s="293">
        <f t="shared" si="14"/>
        <v>0</v>
      </c>
      <c r="AY24" s="293">
        <f t="shared" si="15"/>
        <v>0</v>
      </c>
      <c r="AZ24" s="293">
        <f t="shared" si="16"/>
        <v>24</v>
      </c>
      <c r="BA24" s="293">
        <f t="shared" si="17"/>
        <v>49</v>
      </c>
      <c r="BB24" s="293">
        <f t="shared" si="18"/>
        <v>1</v>
      </c>
      <c r="BC24" s="293">
        <f t="shared" si="19"/>
        <v>52</v>
      </c>
      <c r="BD24" s="293">
        <f t="shared" si="20"/>
        <v>3</v>
      </c>
      <c r="BE24" s="293">
        <f t="shared" si="21"/>
        <v>0</v>
      </c>
      <c r="BF24" s="294">
        <f t="shared" si="26"/>
        <v>6332</v>
      </c>
      <c r="BG24" s="294">
        <f t="shared" si="22"/>
        <v>6332</v>
      </c>
      <c r="BI24" s="136">
        <f t="shared" si="23"/>
        <v>0</v>
      </c>
    </row>
    <row r="25" spans="1:61" ht="13" hidden="1" thickBot="1" x14ac:dyDescent="0.3">
      <c r="A25" s="286">
        <f>draw!A25</f>
        <v>0</v>
      </c>
      <c r="B25" s="286">
        <f>draw!B25</f>
        <v>0</v>
      </c>
      <c r="C25" s="286">
        <f>draw!C25</f>
        <v>0</v>
      </c>
      <c r="D25" s="286">
        <f>draw!E25</f>
        <v>0</v>
      </c>
      <c r="E25" s="287">
        <f>dressage!AC25</f>
        <v>150</v>
      </c>
      <c r="F25" s="288"/>
      <c r="G25" s="289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90">
        <f t="shared" si="2"/>
        <v>7.5972222222222219E-2</v>
      </c>
      <c r="AE25" s="291">
        <f t="shared" si="3"/>
        <v>2532.8000000000002</v>
      </c>
      <c r="AF25" s="291">
        <f t="shared" si="4"/>
        <v>2532.8000000000002</v>
      </c>
      <c r="AG25" s="248">
        <f t="shared" si="5"/>
        <v>2682.8</v>
      </c>
      <c r="AH25" s="246">
        <f t="shared" si="24"/>
        <v>3</v>
      </c>
      <c r="AI25" s="244" t="str">
        <f t="shared" si="6"/>
        <v/>
      </c>
      <c r="AJ25" s="244" t="str">
        <f t="shared" si="7"/>
        <v/>
      </c>
      <c r="AK25" s="244" t="str">
        <f t="shared" si="8"/>
        <v/>
      </c>
      <c r="AL25" s="244" t="str">
        <f t="shared" si="9"/>
        <v/>
      </c>
      <c r="AM25" s="244" t="str">
        <f t="shared" si="10"/>
        <v/>
      </c>
      <c r="AN25" s="136" t="str">
        <f t="shared" si="11"/>
        <v/>
      </c>
      <c r="AO25" s="136" t="str">
        <f t="shared" si="11"/>
        <v/>
      </c>
      <c r="AP25" s="136" t="str">
        <f t="shared" si="11"/>
        <v/>
      </c>
      <c r="AQ25" s="136" t="str">
        <f t="shared" si="11"/>
        <v/>
      </c>
      <c r="AR25" s="136" t="str">
        <f t="shared" si="11"/>
        <v/>
      </c>
      <c r="AS25" s="292">
        <v>0</v>
      </c>
      <c r="AT25" s="292">
        <f t="shared" si="25"/>
        <v>7.5972222222222219E-2</v>
      </c>
      <c r="AU25" s="292" t="str">
        <f>draw!M$12</f>
        <v>0:3:52</v>
      </c>
      <c r="AV25" s="292">
        <f t="shared" si="12"/>
        <v>7.3287037037037039E-2</v>
      </c>
      <c r="AW25" s="293">
        <f t="shared" si="13"/>
        <v>0</v>
      </c>
      <c r="AX25" s="293">
        <f t="shared" si="14"/>
        <v>0</v>
      </c>
      <c r="AY25" s="293">
        <f t="shared" si="15"/>
        <v>0</v>
      </c>
      <c r="AZ25" s="293">
        <f t="shared" si="16"/>
        <v>24</v>
      </c>
      <c r="BA25" s="293">
        <f t="shared" si="17"/>
        <v>49</v>
      </c>
      <c r="BB25" s="293">
        <f t="shared" si="18"/>
        <v>1</v>
      </c>
      <c r="BC25" s="293">
        <f t="shared" si="19"/>
        <v>52</v>
      </c>
      <c r="BD25" s="293">
        <f t="shared" si="20"/>
        <v>3</v>
      </c>
      <c r="BE25" s="293">
        <f t="shared" si="21"/>
        <v>0</v>
      </c>
      <c r="BF25" s="294">
        <f t="shared" si="26"/>
        <v>6332</v>
      </c>
      <c r="BG25" s="294">
        <f t="shared" si="22"/>
        <v>6332</v>
      </c>
      <c r="BI25" s="136">
        <f t="shared" si="23"/>
        <v>0</v>
      </c>
    </row>
    <row r="26" spans="1:61" ht="13" hidden="1" thickBot="1" x14ac:dyDescent="0.3">
      <c r="A26" s="286">
        <f>draw!A26</f>
        <v>0</v>
      </c>
      <c r="B26" s="286">
        <f>draw!B26</f>
        <v>0</v>
      </c>
      <c r="C26" s="286">
        <f>draw!C26</f>
        <v>0</v>
      </c>
      <c r="D26" s="286">
        <f>draw!E26</f>
        <v>0</v>
      </c>
      <c r="E26" s="287">
        <f>dressage!AC26</f>
        <v>150</v>
      </c>
      <c r="F26" s="288"/>
      <c r="G26" s="289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90">
        <f t="shared" si="2"/>
        <v>7.5972222222222219E-2</v>
      </c>
      <c r="AE26" s="291">
        <f t="shared" si="3"/>
        <v>2532.8000000000002</v>
      </c>
      <c r="AF26" s="291">
        <f t="shared" si="4"/>
        <v>2532.8000000000002</v>
      </c>
      <c r="AG26" s="248">
        <f t="shared" si="5"/>
        <v>2682.8</v>
      </c>
      <c r="AH26" s="246">
        <f t="shared" si="24"/>
        <v>3</v>
      </c>
      <c r="AI26" s="244" t="str">
        <f t="shared" si="6"/>
        <v/>
      </c>
      <c r="AJ26" s="244" t="str">
        <f t="shared" si="7"/>
        <v/>
      </c>
      <c r="AK26" s="244" t="str">
        <f t="shared" si="8"/>
        <v/>
      </c>
      <c r="AL26" s="244" t="str">
        <f t="shared" si="9"/>
        <v/>
      </c>
      <c r="AM26" s="244" t="str">
        <f t="shared" si="10"/>
        <v/>
      </c>
      <c r="AN26" s="136" t="str">
        <f t="shared" si="11"/>
        <v/>
      </c>
      <c r="AO26" s="136" t="str">
        <f t="shared" si="11"/>
        <v/>
      </c>
      <c r="AP26" s="136" t="str">
        <f t="shared" si="11"/>
        <v/>
      </c>
      <c r="AQ26" s="136" t="str">
        <f t="shared" si="11"/>
        <v/>
      </c>
      <c r="AR26" s="136" t="str">
        <f t="shared" si="11"/>
        <v/>
      </c>
      <c r="AS26" s="292">
        <v>0</v>
      </c>
      <c r="AT26" s="292">
        <f t="shared" si="25"/>
        <v>7.5972222222222219E-2</v>
      </c>
      <c r="AU26" s="292" t="str">
        <f>draw!M$12</f>
        <v>0:3:52</v>
      </c>
      <c r="AV26" s="292">
        <f t="shared" si="12"/>
        <v>7.3287037037037039E-2</v>
      </c>
      <c r="AW26" s="293">
        <f t="shared" si="13"/>
        <v>0</v>
      </c>
      <c r="AX26" s="293">
        <f t="shared" si="14"/>
        <v>0</v>
      </c>
      <c r="AY26" s="293">
        <f t="shared" si="15"/>
        <v>0</v>
      </c>
      <c r="AZ26" s="293">
        <f t="shared" si="16"/>
        <v>24</v>
      </c>
      <c r="BA26" s="293">
        <f t="shared" si="17"/>
        <v>49</v>
      </c>
      <c r="BB26" s="293">
        <f t="shared" si="18"/>
        <v>1</v>
      </c>
      <c r="BC26" s="293">
        <f t="shared" si="19"/>
        <v>52</v>
      </c>
      <c r="BD26" s="293">
        <f t="shared" si="20"/>
        <v>3</v>
      </c>
      <c r="BE26" s="293">
        <f t="shared" si="21"/>
        <v>0</v>
      </c>
      <c r="BF26" s="294">
        <f t="shared" si="26"/>
        <v>6332</v>
      </c>
      <c r="BG26" s="294">
        <f t="shared" si="22"/>
        <v>6332</v>
      </c>
      <c r="BI26" s="136">
        <f t="shared" si="23"/>
        <v>0</v>
      </c>
    </row>
    <row r="27" spans="1:61" ht="13" hidden="1" thickBot="1" x14ac:dyDescent="0.3">
      <c r="A27" s="286">
        <f>draw!A27</f>
        <v>0</v>
      </c>
      <c r="B27" s="286">
        <f>draw!B27</f>
        <v>0</v>
      </c>
      <c r="C27" s="286">
        <f>draw!C27</f>
        <v>0</v>
      </c>
      <c r="D27" s="286">
        <f>draw!E27</f>
        <v>0</v>
      </c>
      <c r="E27" s="287">
        <f>dressage!AC27</f>
        <v>150</v>
      </c>
      <c r="F27" s="288"/>
      <c r="G27" s="289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90">
        <f t="shared" si="2"/>
        <v>7.5972222222222219E-2</v>
      </c>
      <c r="AE27" s="291">
        <f t="shared" si="3"/>
        <v>2532.8000000000002</v>
      </c>
      <c r="AF27" s="291">
        <f t="shared" si="4"/>
        <v>2532.8000000000002</v>
      </c>
      <c r="AG27" s="248">
        <f t="shared" si="5"/>
        <v>2682.8</v>
      </c>
      <c r="AH27" s="246">
        <f t="shared" si="24"/>
        <v>3</v>
      </c>
      <c r="AI27" s="244" t="str">
        <f t="shared" si="6"/>
        <v/>
      </c>
      <c r="AJ27" s="244" t="str">
        <f t="shared" si="7"/>
        <v/>
      </c>
      <c r="AK27" s="244" t="str">
        <f t="shared" si="8"/>
        <v/>
      </c>
      <c r="AL27" s="244" t="str">
        <f t="shared" si="9"/>
        <v/>
      </c>
      <c r="AM27" s="244" t="str">
        <f t="shared" si="10"/>
        <v/>
      </c>
      <c r="AN27" s="136" t="str">
        <f t="shared" si="11"/>
        <v/>
      </c>
      <c r="AO27" s="136" t="str">
        <f t="shared" si="11"/>
        <v/>
      </c>
      <c r="AP27" s="136" t="str">
        <f t="shared" si="11"/>
        <v/>
      </c>
      <c r="AQ27" s="136" t="str">
        <f t="shared" si="11"/>
        <v/>
      </c>
      <c r="AR27" s="136" t="str">
        <f t="shared" si="11"/>
        <v/>
      </c>
      <c r="AS27" s="292">
        <v>0</v>
      </c>
      <c r="AT27" s="292">
        <f t="shared" si="25"/>
        <v>7.5972222222222219E-2</v>
      </c>
      <c r="AU27" s="292" t="str">
        <f>draw!M$12</f>
        <v>0:3:52</v>
      </c>
      <c r="AV27" s="292">
        <f t="shared" si="12"/>
        <v>7.3287037037037039E-2</v>
      </c>
      <c r="AW27" s="293">
        <f t="shared" si="13"/>
        <v>0</v>
      </c>
      <c r="AX27" s="293">
        <f t="shared" si="14"/>
        <v>0</v>
      </c>
      <c r="AY27" s="293">
        <f t="shared" si="15"/>
        <v>0</v>
      </c>
      <c r="AZ27" s="293">
        <f t="shared" si="16"/>
        <v>24</v>
      </c>
      <c r="BA27" s="293">
        <f t="shared" si="17"/>
        <v>49</v>
      </c>
      <c r="BB27" s="293">
        <f t="shared" si="18"/>
        <v>1</v>
      </c>
      <c r="BC27" s="293">
        <f t="shared" si="19"/>
        <v>52</v>
      </c>
      <c r="BD27" s="293">
        <f t="shared" si="20"/>
        <v>3</v>
      </c>
      <c r="BE27" s="293">
        <f t="shared" si="21"/>
        <v>0</v>
      </c>
      <c r="BF27" s="294">
        <f t="shared" si="26"/>
        <v>6332</v>
      </c>
      <c r="BG27" s="294">
        <f t="shared" si="22"/>
        <v>6332</v>
      </c>
      <c r="BI27" s="136">
        <f t="shared" si="23"/>
        <v>0</v>
      </c>
    </row>
    <row r="28" spans="1:61" ht="13" hidden="1" thickBot="1" x14ac:dyDescent="0.3">
      <c r="A28" s="286">
        <f>draw!A28</f>
        <v>0</v>
      </c>
      <c r="B28" s="286">
        <f>draw!B28</f>
        <v>0</v>
      </c>
      <c r="C28" s="286">
        <f>draw!C28</f>
        <v>0</v>
      </c>
      <c r="D28" s="286">
        <f>draw!E28</f>
        <v>0</v>
      </c>
      <c r="E28" s="287">
        <f>dressage!AC28</f>
        <v>150</v>
      </c>
      <c r="F28" s="288"/>
      <c r="G28" s="289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90">
        <f t="shared" si="2"/>
        <v>7.5972222222222219E-2</v>
      </c>
      <c r="AE28" s="291">
        <f t="shared" si="3"/>
        <v>2532.8000000000002</v>
      </c>
      <c r="AF28" s="291">
        <f t="shared" si="4"/>
        <v>2532.8000000000002</v>
      </c>
      <c r="AG28" s="248">
        <f t="shared" si="5"/>
        <v>2682.8</v>
      </c>
      <c r="AH28" s="246">
        <f t="shared" si="24"/>
        <v>3</v>
      </c>
      <c r="AI28" s="244" t="str">
        <f t="shared" si="6"/>
        <v/>
      </c>
      <c r="AJ28" s="244" t="str">
        <f t="shared" si="7"/>
        <v/>
      </c>
      <c r="AK28" s="244" t="str">
        <f t="shared" si="8"/>
        <v/>
      </c>
      <c r="AL28" s="244" t="str">
        <f t="shared" si="9"/>
        <v/>
      </c>
      <c r="AM28" s="244" t="str">
        <f t="shared" si="10"/>
        <v/>
      </c>
      <c r="AN28" s="136" t="str">
        <f t="shared" si="11"/>
        <v/>
      </c>
      <c r="AO28" s="136" t="str">
        <f t="shared" si="11"/>
        <v/>
      </c>
      <c r="AP28" s="136" t="str">
        <f t="shared" si="11"/>
        <v/>
      </c>
      <c r="AQ28" s="136" t="str">
        <f t="shared" si="11"/>
        <v/>
      </c>
      <c r="AR28" s="136" t="str">
        <f t="shared" si="11"/>
        <v/>
      </c>
      <c r="AS28" s="292">
        <v>0</v>
      </c>
      <c r="AT28" s="292">
        <f t="shared" si="25"/>
        <v>7.5972222222222219E-2</v>
      </c>
      <c r="AU28" s="292" t="str">
        <f>draw!M$12</f>
        <v>0:3:52</v>
      </c>
      <c r="AV28" s="292">
        <f t="shared" si="12"/>
        <v>7.3287037037037039E-2</v>
      </c>
      <c r="AW28" s="293">
        <f t="shared" si="13"/>
        <v>0</v>
      </c>
      <c r="AX28" s="293">
        <f t="shared" si="14"/>
        <v>0</v>
      </c>
      <c r="AY28" s="293">
        <f t="shared" si="15"/>
        <v>0</v>
      </c>
      <c r="AZ28" s="293">
        <f t="shared" si="16"/>
        <v>24</v>
      </c>
      <c r="BA28" s="293">
        <f t="shared" si="17"/>
        <v>49</v>
      </c>
      <c r="BB28" s="293">
        <f t="shared" si="18"/>
        <v>1</v>
      </c>
      <c r="BC28" s="293">
        <f t="shared" si="19"/>
        <v>52</v>
      </c>
      <c r="BD28" s="293">
        <f t="shared" si="20"/>
        <v>3</v>
      </c>
      <c r="BE28" s="293">
        <f t="shared" si="21"/>
        <v>0</v>
      </c>
      <c r="BF28" s="294">
        <f t="shared" si="26"/>
        <v>6332</v>
      </c>
      <c r="BG28" s="294">
        <f t="shared" si="22"/>
        <v>6332</v>
      </c>
      <c r="BI28" s="136">
        <f t="shared" si="23"/>
        <v>0</v>
      </c>
    </row>
    <row r="29" spans="1:61" ht="13" hidden="1" thickBot="1" x14ac:dyDescent="0.3">
      <c r="A29" s="286">
        <f>draw!A29</f>
        <v>0</v>
      </c>
      <c r="B29" s="286">
        <f>draw!B29</f>
        <v>0</v>
      </c>
      <c r="C29" s="286">
        <f>draw!C29</f>
        <v>0</v>
      </c>
      <c r="D29" s="286">
        <f>draw!E29</f>
        <v>0</v>
      </c>
      <c r="E29" s="287">
        <f>dressage!AC29</f>
        <v>150</v>
      </c>
      <c r="F29" s="288"/>
      <c r="G29" s="289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90">
        <f t="shared" si="2"/>
        <v>7.5972222222222219E-2</v>
      </c>
      <c r="AE29" s="291">
        <f t="shared" si="3"/>
        <v>2532.8000000000002</v>
      </c>
      <c r="AF29" s="291">
        <f t="shared" si="4"/>
        <v>2532.8000000000002</v>
      </c>
      <c r="AG29" s="248">
        <f t="shared" si="5"/>
        <v>2682.8</v>
      </c>
      <c r="AH29" s="246">
        <f t="shared" si="24"/>
        <v>3</v>
      </c>
      <c r="AI29" s="244" t="str">
        <f t="shared" si="6"/>
        <v/>
      </c>
      <c r="AJ29" s="244" t="str">
        <f t="shared" si="7"/>
        <v/>
      </c>
      <c r="AK29" s="244" t="str">
        <f t="shared" si="8"/>
        <v/>
      </c>
      <c r="AL29" s="244" t="str">
        <f t="shared" si="9"/>
        <v/>
      </c>
      <c r="AM29" s="244" t="str">
        <f t="shared" si="10"/>
        <v/>
      </c>
      <c r="AN29" s="136" t="str">
        <f t="shared" si="11"/>
        <v/>
      </c>
      <c r="AO29" s="136" t="str">
        <f t="shared" si="11"/>
        <v/>
      </c>
      <c r="AP29" s="136" t="str">
        <f t="shared" si="11"/>
        <v/>
      </c>
      <c r="AQ29" s="136" t="str">
        <f t="shared" si="11"/>
        <v/>
      </c>
      <c r="AR29" s="136" t="str">
        <f t="shared" si="11"/>
        <v/>
      </c>
      <c r="AS29" s="292">
        <v>0</v>
      </c>
      <c r="AT29" s="292">
        <f t="shared" si="25"/>
        <v>7.5972222222222219E-2</v>
      </c>
      <c r="AU29" s="292" t="str">
        <f>draw!M$12</f>
        <v>0:3:52</v>
      </c>
      <c r="AV29" s="292">
        <f t="shared" si="12"/>
        <v>7.3287037037037039E-2</v>
      </c>
      <c r="AW29" s="293">
        <f t="shared" si="13"/>
        <v>0</v>
      </c>
      <c r="AX29" s="293">
        <f t="shared" si="14"/>
        <v>0</v>
      </c>
      <c r="AY29" s="293">
        <f t="shared" si="15"/>
        <v>0</v>
      </c>
      <c r="AZ29" s="293">
        <f t="shared" si="16"/>
        <v>24</v>
      </c>
      <c r="BA29" s="293">
        <f t="shared" si="17"/>
        <v>49</v>
      </c>
      <c r="BB29" s="293">
        <f t="shared" si="18"/>
        <v>1</v>
      </c>
      <c r="BC29" s="293">
        <f t="shared" si="19"/>
        <v>52</v>
      </c>
      <c r="BD29" s="293">
        <f t="shared" si="20"/>
        <v>3</v>
      </c>
      <c r="BE29" s="293">
        <f t="shared" si="21"/>
        <v>0</v>
      </c>
      <c r="BF29" s="294">
        <f t="shared" si="26"/>
        <v>6332</v>
      </c>
      <c r="BG29" s="294">
        <f t="shared" si="22"/>
        <v>6332</v>
      </c>
      <c r="BI29" s="136">
        <f t="shared" si="23"/>
        <v>0</v>
      </c>
    </row>
    <row r="30" spans="1:61" ht="13" hidden="1" thickBot="1" x14ac:dyDescent="0.3">
      <c r="A30" s="286">
        <f>draw!A30</f>
        <v>0</v>
      </c>
      <c r="B30" s="286">
        <f>draw!B30</f>
        <v>0</v>
      </c>
      <c r="C30" s="286">
        <f>draw!C30</f>
        <v>0</v>
      </c>
      <c r="D30" s="286">
        <f>draw!E30</f>
        <v>0</v>
      </c>
      <c r="E30" s="287">
        <f>dressage!AC30</f>
        <v>150</v>
      </c>
      <c r="F30" s="288"/>
      <c r="G30" s="289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90">
        <f t="shared" si="2"/>
        <v>7.5972222222222219E-2</v>
      </c>
      <c r="AE30" s="291">
        <f t="shared" si="3"/>
        <v>2532.8000000000002</v>
      </c>
      <c r="AF30" s="291">
        <f t="shared" si="4"/>
        <v>2532.8000000000002</v>
      </c>
      <c r="AG30" s="248">
        <f t="shared" si="5"/>
        <v>2682.8</v>
      </c>
      <c r="AH30" s="246">
        <f t="shared" si="24"/>
        <v>3</v>
      </c>
      <c r="AI30" s="244" t="str">
        <f t="shared" si="6"/>
        <v/>
      </c>
      <c r="AJ30" s="244" t="str">
        <f t="shared" si="7"/>
        <v/>
      </c>
      <c r="AK30" s="244" t="str">
        <f t="shared" si="8"/>
        <v/>
      </c>
      <c r="AL30" s="244" t="str">
        <f t="shared" si="9"/>
        <v/>
      </c>
      <c r="AM30" s="244" t="str">
        <f t="shared" si="10"/>
        <v/>
      </c>
      <c r="AN30" s="136" t="str">
        <f t="shared" si="11"/>
        <v/>
      </c>
      <c r="AO30" s="136" t="str">
        <f t="shared" si="11"/>
        <v/>
      </c>
      <c r="AP30" s="136" t="str">
        <f t="shared" si="11"/>
        <v/>
      </c>
      <c r="AQ30" s="136" t="str">
        <f t="shared" si="11"/>
        <v/>
      </c>
      <c r="AR30" s="136" t="str">
        <f t="shared" si="11"/>
        <v/>
      </c>
      <c r="AS30" s="292">
        <v>0</v>
      </c>
      <c r="AT30" s="292">
        <f t="shared" si="25"/>
        <v>7.5972222222222219E-2</v>
      </c>
      <c r="AU30" s="292" t="str">
        <f>draw!M$12</f>
        <v>0:3:52</v>
      </c>
      <c r="AV30" s="292">
        <f t="shared" si="12"/>
        <v>7.3287037037037039E-2</v>
      </c>
      <c r="AW30" s="293">
        <f t="shared" si="13"/>
        <v>0</v>
      </c>
      <c r="AX30" s="293">
        <f t="shared" si="14"/>
        <v>0</v>
      </c>
      <c r="AY30" s="293">
        <f t="shared" si="15"/>
        <v>0</v>
      </c>
      <c r="AZ30" s="293">
        <f t="shared" si="16"/>
        <v>24</v>
      </c>
      <c r="BA30" s="293">
        <f t="shared" si="17"/>
        <v>49</v>
      </c>
      <c r="BB30" s="293">
        <f t="shared" si="18"/>
        <v>1</v>
      </c>
      <c r="BC30" s="293">
        <f t="shared" si="19"/>
        <v>52</v>
      </c>
      <c r="BD30" s="293">
        <f t="shared" si="20"/>
        <v>3</v>
      </c>
      <c r="BE30" s="293">
        <f t="shared" si="21"/>
        <v>0</v>
      </c>
      <c r="BF30" s="294">
        <f t="shared" si="26"/>
        <v>6332</v>
      </c>
      <c r="BG30" s="294">
        <f t="shared" si="22"/>
        <v>6332</v>
      </c>
      <c r="BI30" s="136">
        <f t="shared" si="23"/>
        <v>0</v>
      </c>
    </row>
    <row r="31" spans="1:61" ht="13" hidden="1" thickBot="1" x14ac:dyDescent="0.3">
      <c r="A31" s="286">
        <f>draw!A31</f>
        <v>0</v>
      </c>
      <c r="B31" s="286">
        <f>draw!B31</f>
        <v>0</v>
      </c>
      <c r="C31" s="286">
        <f>draw!C31</f>
        <v>0</v>
      </c>
      <c r="D31" s="286">
        <f>draw!E31</f>
        <v>0</v>
      </c>
      <c r="E31" s="287">
        <f>dressage!AC31</f>
        <v>150</v>
      </c>
      <c r="F31" s="288"/>
      <c r="G31" s="289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90">
        <f t="shared" si="2"/>
        <v>7.5972222222222219E-2</v>
      </c>
      <c r="AE31" s="291">
        <f t="shared" si="3"/>
        <v>2532.8000000000002</v>
      </c>
      <c r="AF31" s="291">
        <f t="shared" si="4"/>
        <v>2532.8000000000002</v>
      </c>
      <c r="AG31" s="248">
        <f t="shared" si="5"/>
        <v>2682.8</v>
      </c>
      <c r="AH31" s="246">
        <f t="shared" si="24"/>
        <v>3</v>
      </c>
      <c r="AI31" s="244" t="str">
        <f t="shared" si="6"/>
        <v/>
      </c>
      <c r="AJ31" s="244" t="str">
        <f t="shared" si="7"/>
        <v/>
      </c>
      <c r="AK31" s="244" t="str">
        <f t="shared" si="8"/>
        <v/>
      </c>
      <c r="AL31" s="244" t="str">
        <f t="shared" si="9"/>
        <v/>
      </c>
      <c r="AM31" s="244" t="str">
        <f t="shared" si="10"/>
        <v/>
      </c>
      <c r="AN31" s="136" t="str">
        <f t="shared" si="11"/>
        <v/>
      </c>
      <c r="AO31" s="136" t="str">
        <f t="shared" si="11"/>
        <v/>
      </c>
      <c r="AP31" s="136" t="str">
        <f t="shared" si="11"/>
        <v/>
      </c>
      <c r="AQ31" s="136" t="str">
        <f t="shared" si="11"/>
        <v/>
      </c>
      <c r="AR31" s="136" t="str">
        <f t="shared" si="11"/>
        <v/>
      </c>
      <c r="AS31" s="292">
        <v>0</v>
      </c>
      <c r="AT31" s="292">
        <f t="shared" si="25"/>
        <v>7.5972222222222219E-2</v>
      </c>
      <c r="AU31" s="292" t="str">
        <f>draw!M$12</f>
        <v>0:3:52</v>
      </c>
      <c r="AV31" s="292">
        <f t="shared" si="12"/>
        <v>7.3287037037037039E-2</v>
      </c>
      <c r="AW31" s="293">
        <f t="shared" si="13"/>
        <v>0</v>
      </c>
      <c r="AX31" s="293">
        <f t="shared" si="14"/>
        <v>0</v>
      </c>
      <c r="AY31" s="293">
        <f t="shared" si="15"/>
        <v>0</v>
      </c>
      <c r="AZ31" s="293">
        <f t="shared" si="16"/>
        <v>24</v>
      </c>
      <c r="BA31" s="293">
        <f t="shared" si="17"/>
        <v>49</v>
      </c>
      <c r="BB31" s="293">
        <f t="shared" si="18"/>
        <v>1</v>
      </c>
      <c r="BC31" s="293">
        <f t="shared" si="19"/>
        <v>52</v>
      </c>
      <c r="BD31" s="293">
        <f t="shared" si="20"/>
        <v>3</v>
      </c>
      <c r="BE31" s="293">
        <f t="shared" si="21"/>
        <v>0</v>
      </c>
      <c r="BF31" s="294">
        <f t="shared" si="26"/>
        <v>6332</v>
      </c>
      <c r="BG31" s="294">
        <f t="shared" si="22"/>
        <v>6332</v>
      </c>
      <c r="BI31" s="136">
        <f t="shared" si="23"/>
        <v>0</v>
      </c>
    </row>
    <row r="32" spans="1:61" ht="13" hidden="1" thickBot="1" x14ac:dyDescent="0.3">
      <c r="A32" s="286">
        <f>draw!A32</f>
        <v>0</v>
      </c>
      <c r="B32" s="286">
        <f>draw!B32</f>
        <v>0</v>
      </c>
      <c r="C32" s="286">
        <f>draw!C32</f>
        <v>0</v>
      </c>
      <c r="D32" s="286">
        <f>draw!E32</f>
        <v>0</v>
      </c>
      <c r="E32" s="287">
        <f>dressage!AC32</f>
        <v>150</v>
      </c>
      <c r="F32" s="288"/>
      <c r="G32" s="289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90">
        <f t="shared" si="2"/>
        <v>7.5972222222222219E-2</v>
      </c>
      <c r="AE32" s="291">
        <f t="shared" si="3"/>
        <v>2532.8000000000002</v>
      </c>
      <c r="AF32" s="291">
        <f t="shared" si="4"/>
        <v>2532.8000000000002</v>
      </c>
      <c r="AG32" s="248">
        <f t="shared" si="5"/>
        <v>2682.8</v>
      </c>
      <c r="AH32" s="246">
        <f t="shared" si="24"/>
        <v>3</v>
      </c>
      <c r="AI32" s="244" t="str">
        <f t="shared" si="6"/>
        <v/>
      </c>
      <c r="AJ32" s="244" t="str">
        <f t="shared" si="7"/>
        <v/>
      </c>
      <c r="AK32" s="244" t="str">
        <f t="shared" si="8"/>
        <v/>
      </c>
      <c r="AL32" s="244" t="str">
        <f t="shared" si="9"/>
        <v/>
      </c>
      <c r="AM32" s="244" t="str">
        <f t="shared" si="10"/>
        <v/>
      </c>
      <c r="AN32" s="136" t="str">
        <f t="shared" si="11"/>
        <v/>
      </c>
      <c r="AO32" s="136" t="str">
        <f t="shared" si="11"/>
        <v/>
      </c>
      <c r="AP32" s="136" t="str">
        <f t="shared" si="11"/>
        <v/>
      </c>
      <c r="AQ32" s="136" t="str">
        <f t="shared" si="11"/>
        <v/>
      </c>
      <c r="AR32" s="136" t="str">
        <f t="shared" si="11"/>
        <v/>
      </c>
      <c r="AS32" s="292">
        <v>0</v>
      </c>
      <c r="AT32" s="292">
        <f t="shared" si="25"/>
        <v>7.5972222222222219E-2</v>
      </c>
      <c r="AU32" s="292" t="str">
        <f>draw!M$12</f>
        <v>0:3:52</v>
      </c>
      <c r="AV32" s="292">
        <f t="shared" si="12"/>
        <v>7.3287037037037039E-2</v>
      </c>
      <c r="AW32" s="293">
        <f t="shared" si="13"/>
        <v>0</v>
      </c>
      <c r="AX32" s="293">
        <f t="shared" si="14"/>
        <v>0</v>
      </c>
      <c r="AY32" s="293">
        <f t="shared" si="15"/>
        <v>0</v>
      </c>
      <c r="AZ32" s="293">
        <f t="shared" si="16"/>
        <v>24</v>
      </c>
      <c r="BA32" s="293">
        <f t="shared" si="17"/>
        <v>49</v>
      </c>
      <c r="BB32" s="293">
        <f t="shared" si="18"/>
        <v>1</v>
      </c>
      <c r="BC32" s="293">
        <f t="shared" si="19"/>
        <v>52</v>
      </c>
      <c r="BD32" s="293">
        <f t="shared" si="20"/>
        <v>3</v>
      </c>
      <c r="BE32" s="293">
        <f t="shared" si="21"/>
        <v>0</v>
      </c>
      <c r="BF32" s="294">
        <f t="shared" si="26"/>
        <v>6332</v>
      </c>
      <c r="BG32" s="294">
        <f t="shared" si="22"/>
        <v>6332</v>
      </c>
      <c r="BI32" s="136">
        <f t="shared" si="23"/>
        <v>0</v>
      </c>
    </row>
    <row r="33" spans="1:61" ht="13" hidden="1" thickBot="1" x14ac:dyDescent="0.3">
      <c r="A33" s="286">
        <f>draw!A33</f>
        <v>0</v>
      </c>
      <c r="B33" s="286">
        <f>draw!B33</f>
        <v>0</v>
      </c>
      <c r="C33" s="286">
        <f>draw!C33</f>
        <v>0</v>
      </c>
      <c r="D33" s="286">
        <f>draw!E33</f>
        <v>0</v>
      </c>
      <c r="E33" s="287">
        <f>dressage!AC33</f>
        <v>150</v>
      </c>
      <c r="F33" s="288"/>
      <c r="G33" s="289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90">
        <f t="shared" si="2"/>
        <v>7.5972222222222219E-2</v>
      </c>
      <c r="AE33" s="291">
        <f t="shared" si="3"/>
        <v>2532.8000000000002</v>
      </c>
      <c r="AF33" s="291">
        <f t="shared" si="4"/>
        <v>2532.8000000000002</v>
      </c>
      <c r="AG33" s="248">
        <f t="shared" si="5"/>
        <v>2682.8</v>
      </c>
      <c r="AH33" s="246">
        <f t="shared" si="24"/>
        <v>3</v>
      </c>
      <c r="AI33" s="244" t="str">
        <f t="shared" si="6"/>
        <v/>
      </c>
      <c r="AJ33" s="244" t="str">
        <f t="shared" si="7"/>
        <v/>
      </c>
      <c r="AK33" s="244" t="str">
        <f t="shared" si="8"/>
        <v/>
      </c>
      <c r="AL33" s="244" t="str">
        <f t="shared" si="9"/>
        <v/>
      </c>
      <c r="AM33" s="244" t="str">
        <f t="shared" si="10"/>
        <v/>
      </c>
      <c r="AN33" s="136" t="str">
        <f t="shared" si="11"/>
        <v/>
      </c>
      <c r="AO33" s="136" t="str">
        <f t="shared" si="11"/>
        <v/>
      </c>
      <c r="AP33" s="136" t="str">
        <f t="shared" si="11"/>
        <v/>
      </c>
      <c r="AQ33" s="136" t="str">
        <f t="shared" si="11"/>
        <v/>
      </c>
      <c r="AR33" s="136" t="str">
        <f t="shared" si="11"/>
        <v/>
      </c>
      <c r="AS33" s="292">
        <v>0</v>
      </c>
      <c r="AT33" s="292">
        <f t="shared" si="25"/>
        <v>7.5972222222222219E-2</v>
      </c>
      <c r="AU33" s="292" t="str">
        <f>draw!M$12</f>
        <v>0:3:52</v>
      </c>
      <c r="AV33" s="292">
        <f t="shared" si="12"/>
        <v>7.3287037037037039E-2</v>
      </c>
      <c r="AW33" s="293">
        <f t="shared" si="13"/>
        <v>0</v>
      </c>
      <c r="AX33" s="293">
        <f t="shared" si="14"/>
        <v>0</v>
      </c>
      <c r="AY33" s="293">
        <f t="shared" si="15"/>
        <v>0</v>
      </c>
      <c r="AZ33" s="293">
        <f t="shared" si="16"/>
        <v>24</v>
      </c>
      <c r="BA33" s="293">
        <f t="shared" si="17"/>
        <v>49</v>
      </c>
      <c r="BB33" s="293">
        <f t="shared" si="18"/>
        <v>1</v>
      </c>
      <c r="BC33" s="293">
        <f t="shared" si="19"/>
        <v>52</v>
      </c>
      <c r="BD33" s="293">
        <f t="shared" si="20"/>
        <v>3</v>
      </c>
      <c r="BE33" s="293">
        <f t="shared" si="21"/>
        <v>0</v>
      </c>
      <c r="BF33" s="294">
        <f t="shared" si="26"/>
        <v>6332</v>
      </c>
      <c r="BG33" s="294">
        <f t="shared" si="22"/>
        <v>6332</v>
      </c>
      <c r="BI33" s="136">
        <f t="shared" si="23"/>
        <v>0</v>
      </c>
    </row>
    <row r="34" spans="1:61" s="295" customFormat="1" ht="13" thickBot="1" x14ac:dyDescent="0.3">
      <c r="E34" s="296"/>
      <c r="F34" s="297"/>
      <c r="G34" s="298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300"/>
      <c r="AE34" s="301"/>
      <c r="AF34" s="301"/>
      <c r="AG34" s="302"/>
      <c r="AH34" s="303"/>
      <c r="AS34" s="304"/>
      <c r="AT34" s="304"/>
      <c r="AU34" s="304"/>
      <c r="AV34" s="304"/>
      <c r="AW34" s="305"/>
      <c r="AX34" s="305"/>
      <c r="AY34" s="305"/>
      <c r="AZ34" s="305"/>
      <c r="BA34" s="305"/>
      <c r="BB34" s="305"/>
      <c r="BC34" s="305"/>
      <c r="BD34" s="305"/>
      <c r="BE34" s="305"/>
      <c r="BF34" s="296"/>
      <c r="BG34" s="296"/>
    </row>
    <row r="35" spans="1:61" ht="18" hidden="1" x14ac:dyDescent="0.4">
      <c r="A35" s="306" t="str">
        <f>draw!A35</f>
        <v>DURAL PONY CLUB CLOSED ODE 2017</v>
      </c>
    </row>
    <row r="36" spans="1:61" ht="18.5" hidden="1" thickBot="1" x14ac:dyDescent="0.45">
      <c r="A36" s="256" t="str">
        <f>draw!A36</f>
        <v>B Grade</v>
      </c>
      <c r="B36" s="311"/>
      <c r="C36" s="311"/>
      <c r="D36" s="311"/>
      <c r="E36" s="312"/>
      <c r="G36" s="259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1" t="s">
        <v>142</v>
      </c>
      <c r="Z36" s="260"/>
      <c r="AA36" s="260"/>
      <c r="AB36" s="260"/>
      <c r="AC36" s="260"/>
      <c r="AD36" s="262">
        <f>AU38</f>
        <v>3.6921296296296298E-3</v>
      </c>
      <c r="AI36" s="313" t="s">
        <v>69</v>
      </c>
      <c r="AJ36" s="266"/>
      <c r="AK36" s="266"/>
      <c r="AL36" s="266"/>
      <c r="AM36" s="267"/>
      <c r="AN36" s="268" t="s">
        <v>71</v>
      </c>
      <c r="AO36" s="269"/>
      <c r="AP36" s="269"/>
      <c r="AQ36" s="269"/>
      <c r="AR36" s="270"/>
    </row>
    <row r="37" spans="1:61" s="322" customFormat="1" ht="27" hidden="1" thickBot="1" x14ac:dyDescent="0.4">
      <c r="A37" s="314" t="str">
        <f>draw!A37</f>
        <v>No</v>
      </c>
      <c r="B37" s="272" t="str">
        <f>draw!B37</f>
        <v>Name</v>
      </c>
      <c r="C37" s="315" t="str">
        <f>draw!C37</f>
        <v>Surname</v>
      </c>
      <c r="D37" s="315" t="str">
        <f>draw!E37</f>
        <v>Club</v>
      </c>
      <c r="E37" s="316" t="s">
        <v>6</v>
      </c>
      <c r="F37" s="317" t="s">
        <v>7</v>
      </c>
      <c r="G37" s="275" t="s">
        <v>8</v>
      </c>
      <c r="H37" s="318">
        <v>1</v>
      </c>
      <c r="I37" s="318">
        <f t="shared" ref="I37:AC37" si="27">H37+1</f>
        <v>2</v>
      </c>
      <c r="J37" s="318">
        <f t="shared" si="27"/>
        <v>3</v>
      </c>
      <c r="K37" s="318">
        <f t="shared" si="27"/>
        <v>4</v>
      </c>
      <c r="L37" s="318">
        <f t="shared" si="27"/>
        <v>5</v>
      </c>
      <c r="M37" s="318">
        <f t="shared" si="27"/>
        <v>6</v>
      </c>
      <c r="N37" s="318">
        <f t="shared" si="27"/>
        <v>7</v>
      </c>
      <c r="O37" s="318">
        <f t="shared" si="27"/>
        <v>8</v>
      </c>
      <c r="P37" s="318">
        <f t="shared" si="27"/>
        <v>9</v>
      </c>
      <c r="Q37" s="318">
        <f t="shared" si="27"/>
        <v>10</v>
      </c>
      <c r="R37" s="318">
        <f t="shared" si="27"/>
        <v>11</v>
      </c>
      <c r="S37" s="318">
        <f t="shared" si="27"/>
        <v>12</v>
      </c>
      <c r="T37" s="318">
        <f t="shared" si="27"/>
        <v>13</v>
      </c>
      <c r="U37" s="318">
        <f t="shared" si="27"/>
        <v>14</v>
      </c>
      <c r="V37" s="318">
        <f t="shared" si="27"/>
        <v>15</v>
      </c>
      <c r="W37" s="318">
        <f t="shared" si="27"/>
        <v>16</v>
      </c>
      <c r="X37" s="318">
        <f t="shared" si="27"/>
        <v>17</v>
      </c>
      <c r="Y37" s="318">
        <f t="shared" si="27"/>
        <v>18</v>
      </c>
      <c r="Z37" s="318">
        <f t="shared" si="27"/>
        <v>19</v>
      </c>
      <c r="AA37" s="318">
        <f t="shared" si="27"/>
        <v>20</v>
      </c>
      <c r="AB37" s="318">
        <f t="shared" si="27"/>
        <v>21</v>
      </c>
      <c r="AC37" s="318">
        <f t="shared" si="27"/>
        <v>22</v>
      </c>
      <c r="AD37" s="319" t="str">
        <f>$AD$3</f>
        <v>X/C time</v>
      </c>
      <c r="AE37" s="283" t="str">
        <f>AE$3</f>
        <v>X/C time pens</v>
      </c>
      <c r="AF37" s="283" t="str">
        <f t="shared" ref="AF37:AR37" si="28">AF$3</f>
        <v>Tot X/C</v>
      </c>
      <c r="AG37" s="320" t="str">
        <f t="shared" si="28"/>
        <v>Total</v>
      </c>
      <c r="AH37" s="321" t="str">
        <f t="shared" si="28"/>
        <v>Place</v>
      </c>
      <c r="AI37" s="283" t="str">
        <f t="shared" si="28"/>
        <v>Dural</v>
      </c>
      <c r="AJ37" s="283" t="str">
        <f t="shared" si="28"/>
        <v>ES</v>
      </c>
      <c r="AK37" s="283" t="str">
        <f t="shared" si="28"/>
        <v>Dural (Led)</v>
      </c>
      <c r="AL37" s="283" t="str">
        <f t="shared" si="28"/>
        <v>Other (Led)</v>
      </c>
      <c r="AM37" s="283" t="str">
        <f t="shared" si="28"/>
        <v>Others</v>
      </c>
      <c r="AN37" s="283" t="str">
        <f>AN$3</f>
        <v>Dural</v>
      </c>
      <c r="AO37" s="283" t="str">
        <f t="shared" si="28"/>
        <v>ES</v>
      </c>
      <c r="AP37" s="283" t="str">
        <f t="shared" si="28"/>
        <v>Dural (Led)</v>
      </c>
      <c r="AQ37" s="283" t="str">
        <f t="shared" si="28"/>
        <v>Other (Led)</v>
      </c>
      <c r="AR37" s="283" t="str">
        <f t="shared" si="28"/>
        <v>Others</v>
      </c>
      <c r="AS37" s="322" t="s">
        <v>12</v>
      </c>
      <c r="AT37" s="322" t="s">
        <v>13</v>
      </c>
      <c r="AU37" s="323" t="s">
        <v>14</v>
      </c>
      <c r="AV37" s="322" t="s">
        <v>15</v>
      </c>
      <c r="AW37" s="322" t="s">
        <v>16</v>
      </c>
      <c r="AX37" s="322" t="s">
        <v>17</v>
      </c>
      <c r="AY37" s="322" t="s">
        <v>18</v>
      </c>
      <c r="AZ37" s="322" t="s">
        <v>19</v>
      </c>
      <c r="BA37" s="322" t="s">
        <v>20</v>
      </c>
      <c r="BB37" s="322" t="s">
        <v>21</v>
      </c>
      <c r="BC37" s="322" t="s">
        <v>22</v>
      </c>
      <c r="BD37" s="322" t="s">
        <v>23</v>
      </c>
      <c r="BE37" s="322" t="s">
        <v>24</v>
      </c>
      <c r="BF37" s="324" t="s">
        <v>25</v>
      </c>
      <c r="BG37" s="323" t="s">
        <v>26</v>
      </c>
      <c r="BI37" s="325" t="s">
        <v>27</v>
      </c>
    </row>
    <row r="38" spans="1:61" ht="13" hidden="1" thickBot="1" x14ac:dyDescent="0.3">
      <c r="A38" s="286">
        <f>draw!A38</f>
        <v>1</v>
      </c>
      <c r="B38" s="286" t="str">
        <f>draw!B38</f>
        <v>Courtney Williams</v>
      </c>
      <c r="C38" s="286">
        <f>draw!C38</f>
        <v>0</v>
      </c>
      <c r="D38" s="286" t="str">
        <f>draw!E38</f>
        <v>DUR</v>
      </c>
      <c r="E38" s="287">
        <f>dressage!AC38</f>
        <v>55.434782608695649</v>
      </c>
      <c r="F38" s="288">
        <v>0</v>
      </c>
      <c r="G38" s="289">
        <v>0</v>
      </c>
      <c r="H38" s="247"/>
      <c r="I38" s="247"/>
      <c r="J38" s="247"/>
      <c r="K38" s="247"/>
      <c r="L38" s="247">
        <v>20</v>
      </c>
      <c r="M38" s="247"/>
      <c r="N38" s="247"/>
      <c r="O38" s="247"/>
      <c r="P38" s="247"/>
      <c r="Q38" s="247"/>
      <c r="R38" s="247"/>
      <c r="S38" s="247" t="s">
        <v>277</v>
      </c>
      <c r="T38" s="247"/>
      <c r="U38" s="247"/>
      <c r="V38" s="247"/>
      <c r="W38" s="247"/>
      <c r="X38" s="247"/>
      <c r="Y38" s="247"/>
      <c r="Z38" s="247"/>
      <c r="AA38" s="247"/>
      <c r="AB38" s="247"/>
      <c r="AC38" s="247" t="s">
        <v>48</v>
      </c>
      <c r="AD38" s="290">
        <f>AT38-AS38</f>
        <v>3.4953703703703709E-3</v>
      </c>
      <c r="AE38" s="291">
        <f>BG38*0.4</f>
        <v>0</v>
      </c>
      <c r="AF38" s="291">
        <f>SUM(H38:AC38)+AE38</f>
        <v>20</v>
      </c>
      <c r="AG38" s="248" t="str">
        <f>IF(BI38&gt;0,"E",E38+F38+G38+AF38)</f>
        <v>E</v>
      </c>
      <c r="AH38" s="246" t="e">
        <f>RANK(AG38,AG$38:AG$67,1)</f>
        <v>#VALUE!</v>
      </c>
      <c r="AI38" s="244" t="str">
        <f>IF(AN38="","",RANK(AN38,AN$38:AN$67,1))</f>
        <v/>
      </c>
      <c r="AJ38" s="244" t="str">
        <f>IF(AO38="","",RANK(AO38,AO$38:AO$67,1))</f>
        <v/>
      </c>
      <c r="AK38" s="244" t="str">
        <f>IF(AP38="","",RANK(AP38,AP$38:AP$67,1))</f>
        <v/>
      </c>
      <c r="AL38" s="244" t="str">
        <f>IF(AQ38="","",RANK(AQ38,AQ$38:AQ$67,1))</f>
        <v/>
      </c>
      <c r="AM38" s="244" t="str">
        <f>IF(AR38="","",RANK(AR38,AR$38:AR$67,1))</f>
        <v/>
      </c>
      <c r="AN38" s="136" t="str">
        <f t="shared" ref="AN38:AR59" si="29">IF($D38=AN$3,$AG38,"")</f>
        <v/>
      </c>
      <c r="AO38" s="136" t="str">
        <f t="shared" si="29"/>
        <v/>
      </c>
      <c r="AP38" s="136" t="str">
        <f t="shared" si="29"/>
        <v/>
      </c>
      <c r="AQ38" s="136" t="str">
        <f t="shared" si="29"/>
        <v/>
      </c>
      <c r="AR38" s="136" t="str">
        <f t="shared" si="29"/>
        <v/>
      </c>
      <c r="AS38" s="292">
        <v>6.8749999999999992E-2</v>
      </c>
      <c r="AT38" s="292">
        <v>7.2245370370370363E-2</v>
      </c>
      <c r="AU38" s="292">
        <v>3.6921296296296298E-3</v>
      </c>
      <c r="AV38" s="292">
        <f>IF(AT38-AS38-AU$38&lt;0,0,AT38-AS38-AU$38)</f>
        <v>0</v>
      </c>
      <c r="AW38" s="293">
        <f>SECOND(AS38)</f>
        <v>0</v>
      </c>
      <c r="AX38" s="293">
        <f>MINUTE(AS38)</f>
        <v>39</v>
      </c>
      <c r="AY38" s="293">
        <f>HOUR(AS38)</f>
        <v>1</v>
      </c>
      <c r="AZ38" s="293">
        <f>SECOND(AT38)</f>
        <v>2</v>
      </c>
      <c r="BA38" s="293">
        <f>MINUTE(AT38)</f>
        <v>44</v>
      </c>
      <c r="BB38" s="293">
        <f>HOUR(AT38)</f>
        <v>1</v>
      </c>
      <c r="BC38" s="293">
        <f>SECOND(AU38)</f>
        <v>19</v>
      </c>
      <c r="BD38" s="293">
        <f>MINUTE(AU38)</f>
        <v>5</v>
      </c>
      <c r="BE38" s="293">
        <f>HOUR(AU38)</f>
        <v>0</v>
      </c>
      <c r="BF38" s="294">
        <f>(AZ38-AW38-BC$38)+(BA38-AX38-BD$38)*60+(BB38-AY38-BE$38)*3600</f>
        <v>-17</v>
      </c>
      <c r="BG38" s="294">
        <f t="shared" ref="BG38:BG67" si="30">IF(BF38&lt;-20,(BF38+20)*-1,IF(BF38&gt;0,BF38,0))</f>
        <v>0</v>
      </c>
      <c r="BI38" s="136">
        <f>COUNTIF(E38:AE38,"E")</f>
        <v>1</v>
      </c>
    </row>
    <row r="39" spans="1:61" ht="13" hidden="1" thickBot="1" x14ac:dyDescent="0.3">
      <c r="A39" s="286">
        <f>draw!A39</f>
        <v>2</v>
      </c>
      <c r="B39" s="286" t="str">
        <f>draw!B39</f>
        <v>Ella King</v>
      </c>
      <c r="C39" s="286">
        <f>draw!C39</f>
        <v>0</v>
      </c>
      <c r="D39" s="286" t="str">
        <f>draw!E39</f>
        <v>DUR</v>
      </c>
      <c r="E39" s="287">
        <f>dressage!AC39</f>
        <v>56.739130434782609</v>
      </c>
      <c r="F39" s="288">
        <v>4</v>
      </c>
      <c r="G39" s="289">
        <v>0</v>
      </c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 t="s">
        <v>277</v>
      </c>
      <c r="T39" s="247"/>
      <c r="U39" s="247"/>
      <c r="V39" s="247"/>
      <c r="W39" s="247"/>
      <c r="X39" s="247"/>
      <c r="Y39" s="247"/>
      <c r="Z39" s="247"/>
      <c r="AA39" s="247"/>
      <c r="AB39" s="247"/>
      <c r="AC39" s="247" t="s">
        <v>48</v>
      </c>
      <c r="AD39" s="290">
        <f>AT39-AS39</f>
        <v>3.6458333333333204E-3</v>
      </c>
      <c r="AE39" s="291">
        <f t="shared" ref="AE39:AE67" si="31">BG39*0.4</f>
        <v>0</v>
      </c>
      <c r="AF39" s="291">
        <f t="shared" ref="AF39:AF67" si="32">SUM(H39:AC39)+AE39</f>
        <v>0</v>
      </c>
      <c r="AG39" s="248" t="str">
        <f t="shared" ref="AG39:AG67" si="33">IF(BI39&gt;0,"E",E39+F39+G39+AF39)</f>
        <v>E</v>
      </c>
      <c r="AH39" s="246" t="e">
        <f t="shared" ref="AH39:AH67" si="34">RANK(AG39,AG$38:AG$67,1)</f>
        <v>#VALUE!</v>
      </c>
      <c r="AI39" s="244" t="str">
        <f t="shared" ref="AI39:AI67" si="35">IF(AN39="","",RANK(AN39,AN$38:AN$67,1))</f>
        <v/>
      </c>
      <c r="AJ39" s="244" t="str">
        <f t="shared" ref="AJ39:AJ67" si="36">IF(AO39="","",RANK(AO39,AO$38:AO$67,1))</f>
        <v/>
      </c>
      <c r="AK39" s="244" t="str">
        <f t="shared" ref="AK39:AK67" si="37">IF(AP39="","",RANK(AP39,AP$38:AP$67,1))</f>
        <v/>
      </c>
      <c r="AL39" s="244" t="str">
        <f t="shared" ref="AL39:AL67" si="38">IF(AQ39="","",RANK(AQ39,AQ$38:AQ$67,1))</f>
        <v/>
      </c>
      <c r="AM39" s="244" t="str">
        <f t="shared" ref="AM39:AM67" si="39">IF(AR39="","",RANK(AR39,AR$38:AR$67,1))</f>
        <v/>
      </c>
      <c r="AN39" s="136" t="str">
        <f t="shared" si="29"/>
        <v/>
      </c>
      <c r="AO39" s="136" t="str">
        <f t="shared" si="29"/>
        <v/>
      </c>
      <c r="AP39" s="136" t="str">
        <f t="shared" si="29"/>
        <v/>
      </c>
      <c r="AQ39" s="136" t="str">
        <f t="shared" si="29"/>
        <v/>
      </c>
      <c r="AR39" s="136" t="str">
        <f t="shared" si="29"/>
        <v/>
      </c>
      <c r="AS39" s="292">
        <v>7.2916666666666671E-2</v>
      </c>
      <c r="AT39" s="292">
        <v>7.6562499999999992E-2</v>
      </c>
      <c r="AU39" s="292">
        <v>3.6921296296296298E-3</v>
      </c>
      <c r="AV39" s="292">
        <f t="shared" ref="AV39:AV67" si="40">IF(AT39-AS39-AU$38&lt;0,0,AT39-AS39-AU$38)</f>
        <v>0</v>
      </c>
      <c r="AW39" s="293">
        <f t="shared" ref="AW39:AW67" si="41">SECOND(AS39)</f>
        <v>0</v>
      </c>
      <c r="AX39" s="293">
        <f t="shared" ref="AX39:AX67" si="42">MINUTE(AS39)</f>
        <v>45</v>
      </c>
      <c r="AY39" s="293">
        <f t="shared" ref="AY39:AY67" si="43">HOUR(AS39)</f>
        <v>1</v>
      </c>
      <c r="AZ39" s="293">
        <f t="shared" ref="AZ39:AZ67" si="44">SECOND(AT39)</f>
        <v>15</v>
      </c>
      <c r="BA39" s="293">
        <f t="shared" ref="BA39:BA67" si="45">MINUTE(AT39)</f>
        <v>50</v>
      </c>
      <c r="BB39" s="293">
        <f t="shared" ref="BB39:BB67" si="46">HOUR(AT39)</f>
        <v>1</v>
      </c>
      <c r="BC39" s="293">
        <f t="shared" ref="BC39:BC67" si="47">SECOND(AU39)</f>
        <v>19</v>
      </c>
      <c r="BD39" s="293">
        <f t="shared" ref="BD39:BD67" si="48">MINUTE(AU39)</f>
        <v>5</v>
      </c>
      <c r="BE39" s="293">
        <f t="shared" ref="BE39:BE67" si="49">HOUR(AU39)</f>
        <v>0</v>
      </c>
      <c r="BF39" s="294">
        <f t="shared" ref="BF39:BF67" si="50">(AZ39-AW39-BC$38)+(BA39-AX39-BD$38)*60+(BB39-AY39-BE$38)*3600</f>
        <v>-4</v>
      </c>
      <c r="BG39" s="294">
        <f t="shared" si="30"/>
        <v>0</v>
      </c>
      <c r="BI39" s="136">
        <f t="shared" ref="BI39:BI67" si="51">COUNTIF(E39:AE39,"E")</f>
        <v>1</v>
      </c>
    </row>
    <row r="40" spans="1:61" ht="13" hidden="1" thickBot="1" x14ac:dyDescent="0.3">
      <c r="A40" s="286">
        <f>draw!A40</f>
        <v>0</v>
      </c>
      <c r="B40" s="286">
        <f>draw!B40</f>
        <v>0</v>
      </c>
      <c r="C40" s="286">
        <f>draw!C40</f>
        <v>0</v>
      </c>
      <c r="D40" s="286">
        <f>draw!E40</f>
        <v>0</v>
      </c>
      <c r="E40" s="287">
        <f>dressage!AC40</f>
        <v>150</v>
      </c>
      <c r="F40" s="288"/>
      <c r="G40" s="289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 t="s">
        <v>48</v>
      </c>
      <c r="AD40" s="290">
        <f t="shared" ref="AD40:AD67" si="52">AT40</f>
        <v>7.6562499999999992E-2</v>
      </c>
      <c r="AE40" s="291">
        <f t="shared" si="31"/>
        <v>2518.4</v>
      </c>
      <c r="AF40" s="291">
        <f t="shared" si="32"/>
        <v>2518.4</v>
      </c>
      <c r="AG40" s="248">
        <f t="shared" si="33"/>
        <v>2668.4</v>
      </c>
      <c r="AH40" s="246">
        <f t="shared" si="34"/>
        <v>1</v>
      </c>
      <c r="AI40" s="244" t="str">
        <f t="shared" si="35"/>
        <v/>
      </c>
      <c r="AJ40" s="244" t="str">
        <f t="shared" si="36"/>
        <v/>
      </c>
      <c r="AK40" s="244" t="str">
        <f t="shared" si="37"/>
        <v/>
      </c>
      <c r="AL40" s="244" t="str">
        <f t="shared" si="38"/>
        <v/>
      </c>
      <c r="AM40" s="244" t="str">
        <f t="shared" si="39"/>
        <v/>
      </c>
      <c r="AN40" s="136" t="str">
        <f t="shared" si="29"/>
        <v/>
      </c>
      <c r="AO40" s="136" t="str">
        <f t="shared" si="29"/>
        <v/>
      </c>
      <c r="AP40" s="136" t="str">
        <f t="shared" si="29"/>
        <v/>
      </c>
      <c r="AQ40" s="136" t="str">
        <f t="shared" si="29"/>
        <v/>
      </c>
      <c r="AR40" s="136" t="str">
        <f t="shared" si="29"/>
        <v/>
      </c>
      <c r="AS40" s="292">
        <v>0</v>
      </c>
      <c r="AT40" s="292">
        <f t="shared" ref="AT40:AT67" si="53">AT39</f>
        <v>7.6562499999999992E-2</v>
      </c>
      <c r="AU40" s="292" t="str">
        <f>draw!M$46</f>
        <v>0:4:32</v>
      </c>
      <c r="AV40" s="292">
        <f t="shared" si="40"/>
        <v>7.2870370370370363E-2</v>
      </c>
      <c r="AW40" s="293">
        <f t="shared" si="41"/>
        <v>0</v>
      </c>
      <c r="AX40" s="293">
        <f t="shared" si="42"/>
        <v>0</v>
      </c>
      <c r="AY40" s="293">
        <f t="shared" si="43"/>
        <v>0</v>
      </c>
      <c r="AZ40" s="293">
        <f t="shared" si="44"/>
        <v>15</v>
      </c>
      <c r="BA40" s="293">
        <f t="shared" si="45"/>
        <v>50</v>
      </c>
      <c r="BB40" s="293">
        <f t="shared" si="46"/>
        <v>1</v>
      </c>
      <c r="BC40" s="293">
        <f t="shared" si="47"/>
        <v>32</v>
      </c>
      <c r="BD40" s="293">
        <f t="shared" si="48"/>
        <v>4</v>
      </c>
      <c r="BE40" s="293">
        <f t="shared" si="49"/>
        <v>0</v>
      </c>
      <c r="BF40" s="294">
        <f t="shared" si="50"/>
        <v>6296</v>
      </c>
      <c r="BG40" s="294">
        <f t="shared" si="30"/>
        <v>6296</v>
      </c>
      <c r="BI40" s="136">
        <f t="shared" si="51"/>
        <v>0</v>
      </c>
    </row>
    <row r="41" spans="1:61" ht="13" hidden="1" thickBot="1" x14ac:dyDescent="0.3">
      <c r="A41" s="286">
        <f>draw!A41</f>
        <v>0</v>
      </c>
      <c r="B41" s="286">
        <f>draw!B41</f>
        <v>0</v>
      </c>
      <c r="C41" s="286">
        <f>draw!C41</f>
        <v>0</v>
      </c>
      <c r="D41" s="286">
        <f>draw!E41</f>
        <v>0</v>
      </c>
      <c r="E41" s="287">
        <f>dressage!AC41</f>
        <v>150</v>
      </c>
      <c r="F41" s="288"/>
      <c r="G41" s="289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 t="s">
        <v>48</v>
      </c>
      <c r="AD41" s="290">
        <f t="shared" si="52"/>
        <v>7.6562499999999992E-2</v>
      </c>
      <c r="AE41" s="291">
        <f t="shared" si="31"/>
        <v>2518.4</v>
      </c>
      <c r="AF41" s="291">
        <f t="shared" si="32"/>
        <v>2518.4</v>
      </c>
      <c r="AG41" s="248">
        <f t="shared" si="33"/>
        <v>2668.4</v>
      </c>
      <c r="AH41" s="246">
        <f t="shared" si="34"/>
        <v>1</v>
      </c>
      <c r="AI41" s="244" t="str">
        <f t="shared" si="35"/>
        <v/>
      </c>
      <c r="AJ41" s="244" t="str">
        <f t="shared" si="36"/>
        <v/>
      </c>
      <c r="AK41" s="244" t="str">
        <f t="shared" si="37"/>
        <v/>
      </c>
      <c r="AL41" s="244" t="str">
        <f t="shared" si="38"/>
        <v/>
      </c>
      <c r="AM41" s="244" t="str">
        <f t="shared" si="39"/>
        <v/>
      </c>
      <c r="AN41" s="136" t="str">
        <f t="shared" si="29"/>
        <v/>
      </c>
      <c r="AO41" s="136" t="str">
        <f t="shared" si="29"/>
        <v/>
      </c>
      <c r="AP41" s="136" t="str">
        <f t="shared" si="29"/>
        <v/>
      </c>
      <c r="AQ41" s="136" t="str">
        <f t="shared" si="29"/>
        <v/>
      </c>
      <c r="AR41" s="136" t="str">
        <f t="shared" si="29"/>
        <v/>
      </c>
      <c r="AS41" s="292">
        <v>0</v>
      </c>
      <c r="AT41" s="292">
        <f t="shared" si="53"/>
        <v>7.6562499999999992E-2</v>
      </c>
      <c r="AU41" s="292" t="str">
        <f>draw!M$46</f>
        <v>0:4:32</v>
      </c>
      <c r="AV41" s="292">
        <f t="shared" si="40"/>
        <v>7.2870370370370363E-2</v>
      </c>
      <c r="AW41" s="293">
        <f t="shared" si="41"/>
        <v>0</v>
      </c>
      <c r="AX41" s="293">
        <f t="shared" si="42"/>
        <v>0</v>
      </c>
      <c r="AY41" s="293">
        <f t="shared" si="43"/>
        <v>0</v>
      </c>
      <c r="AZ41" s="293">
        <f t="shared" si="44"/>
        <v>15</v>
      </c>
      <c r="BA41" s="293">
        <f t="shared" si="45"/>
        <v>50</v>
      </c>
      <c r="BB41" s="293">
        <f t="shared" si="46"/>
        <v>1</v>
      </c>
      <c r="BC41" s="293">
        <f t="shared" si="47"/>
        <v>32</v>
      </c>
      <c r="BD41" s="293">
        <f t="shared" si="48"/>
        <v>4</v>
      </c>
      <c r="BE41" s="293">
        <f t="shared" si="49"/>
        <v>0</v>
      </c>
      <c r="BF41" s="294">
        <f t="shared" si="50"/>
        <v>6296</v>
      </c>
      <c r="BG41" s="294">
        <f t="shared" si="30"/>
        <v>6296</v>
      </c>
      <c r="BI41" s="136">
        <f t="shared" si="51"/>
        <v>0</v>
      </c>
    </row>
    <row r="42" spans="1:61" ht="13" hidden="1" thickBot="1" x14ac:dyDescent="0.3">
      <c r="A42" s="286">
        <f>draw!A42</f>
        <v>0</v>
      </c>
      <c r="B42" s="286">
        <f>draw!B42</f>
        <v>0</v>
      </c>
      <c r="C42" s="286">
        <f>draw!C42</f>
        <v>0</v>
      </c>
      <c r="D42" s="286">
        <f>draw!E42</f>
        <v>0</v>
      </c>
      <c r="E42" s="287">
        <f>dressage!AC42</f>
        <v>150</v>
      </c>
      <c r="F42" s="288"/>
      <c r="G42" s="289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 t="s">
        <v>48</v>
      </c>
      <c r="AD42" s="290">
        <f t="shared" si="52"/>
        <v>7.6562499999999992E-2</v>
      </c>
      <c r="AE42" s="291">
        <f t="shared" si="31"/>
        <v>2518.4</v>
      </c>
      <c r="AF42" s="291">
        <f t="shared" si="32"/>
        <v>2518.4</v>
      </c>
      <c r="AG42" s="248">
        <f t="shared" si="33"/>
        <v>2668.4</v>
      </c>
      <c r="AH42" s="246">
        <f t="shared" si="34"/>
        <v>1</v>
      </c>
      <c r="AI42" s="244" t="str">
        <f t="shared" si="35"/>
        <v/>
      </c>
      <c r="AJ42" s="244" t="str">
        <f t="shared" si="36"/>
        <v/>
      </c>
      <c r="AK42" s="244" t="str">
        <f t="shared" si="37"/>
        <v/>
      </c>
      <c r="AL42" s="244" t="str">
        <f t="shared" si="38"/>
        <v/>
      </c>
      <c r="AM42" s="244" t="str">
        <f t="shared" si="39"/>
        <v/>
      </c>
      <c r="AN42" s="136" t="str">
        <f t="shared" si="29"/>
        <v/>
      </c>
      <c r="AO42" s="136" t="str">
        <f t="shared" si="29"/>
        <v/>
      </c>
      <c r="AP42" s="136" t="str">
        <f t="shared" si="29"/>
        <v/>
      </c>
      <c r="AQ42" s="136" t="str">
        <f t="shared" si="29"/>
        <v/>
      </c>
      <c r="AR42" s="136" t="str">
        <f t="shared" si="29"/>
        <v/>
      </c>
      <c r="AS42" s="292">
        <v>0</v>
      </c>
      <c r="AT42" s="292">
        <f t="shared" si="53"/>
        <v>7.6562499999999992E-2</v>
      </c>
      <c r="AU42" s="292" t="str">
        <f>draw!M$46</f>
        <v>0:4:32</v>
      </c>
      <c r="AV42" s="292">
        <f t="shared" si="40"/>
        <v>7.2870370370370363E-2</v>
      </c>
      <c r="AW42" s="293">
        <f t="shared" si="41"/>
        <v>0</v>
      </c>
      <c r="AX42" s="293">
        <f t="shared" si="42"/>
        <v>0</v>
      </c>
      <c r="AY42" s="293">
        <f t="shared" si="43"/>
        <v>0</v>
      </c>
      <c r="AZ42" s="293">
        <f t="shared" si="44"/>
        <v>15</v>
      </c>
      <c r="BA42" s="293">
        <f t="shared" si="45"/>
        <v>50</v>
      </c>
      <c r="BB42" s="293">
        <f t="shared" si="46"/>
        <v>1</v>
      </c>
      <c r="BC42" s="293">
        <f t="shared" si="47"/>
        <v>32</v>
      </c>
      <c r="BD42" s="293">
        <f t="shared" si="48"/>
        <v>4</v>
      </c>
      <c r="BE42" s="293">
        <f t="shared" si="49"/>
        <v>0</v>
      </c>
      <c r="BF42" s="294">
        <f t="shared" si="50"/>
        <v>6296</v>
      </c>
      <c r="BG42" s="294">
        <f t="shared" si="30"/>
        <v>6296</v>
      </c>
      <c r="BI42" s="136">
        <f t="shared" si="51"/>
        <v>0</v>
      </c>
    </row>
    <row r="43" spans="1:61" ht="13" hidden="1" thickBot="1" x14ac:dyDescent="0.3">
      <c r="A43" s="286">
        <f>draw!A43</f>
        <v>0</v>
      </c>
      <c r="B43" s="286">
        <f>draw!B43</f>
        <v>0</v>
      </c>
      <c r="C43" s="286">
        <f>draw!C43</f>
        <v>0</v>
      </c>
      <c r="D43" s="286">
        <f>draw!E43</f>
        <v>0</v>
      </c>
      <c r="E43" s="287">
        <f>dressage!AC43</f>
        <v>150</v>
      </c>
      <c r="F43" s="288"/>
      <c r="G43" s="289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 t="s">
        <v>48</v>
      </c>
      <c r="AD43" s="290">
        <f t="shared" si="52"/>
        <v>7.6562499999999992E-2</v>
      </c>
      <c r="AE43" s="291">
        <f t="shared" si="31"/>
        <v>2518.4</v>
      </c>
      <c r="AF43" s="291">
        <f t="shared" si="32"/>
        <v>2518.4</v>
      </c>
      <c r="AG43" s="248">
        <f t="shared" si="33"/>
        <v>2668.4</v>
      </c>
      <c r="AH43" s="246">
        <f t="shared" si="34"/>
        <v>1</v>
      </c>
      <c r="AI43" s="244" t="str">
        <f t="shared" si="35"/>
        <v/>
      </c>
      <c r="AJ43" s="244" t="str">
        <f t="shared" si="36"/>
        <v/>
      </c>
      <c r="AK43" s="244" t="str">
        <f t="shared" si="37"/>
        <v/>
      </c>
      <c r="AL43" s="244" t="str">
        <f t="shared" si="38"/>
        <v/>
      </c>
      <c r="AM43" s="244" t="str">
        <f t="shared" si="39"/>
        <v/>
      </c>
      <c r="AN43" s="136" t="str">
        <f t="shared" si="29"/>
        <v/>
      </c>
      <c r="AO43" s="136" t="str">
        <f t="shared" si="29"/>
        <v/>
      </c>
      <c r="AP43" s="136" t="str">
        <f t="shared" si="29"/>
        <v/>
      </c>
      <c r="AQ43" s="136" t="str">
        <f t="shared" si="29"/>
        <v/>
      </c>
      <c r="AR43" s="136" t="str">
        <f t="shared" si="29"/>
        <v/>
      </c>
      <c r="AS43" s="292">
        <v>0</v>
      </c>
      <c r="AT43" s="292">
        <f t="shared" si="53"/>
        <v>7.6562499999999992E-2</v>
      </c>
      <c r="AU43" s="292" t="str">
        <f>draw!M$46</f>
        <v>0:4:32</v>
      </c>
      <c r="AV43" s="292">
        <f t="shared" si="40"/>
        <v>7.2870370370370363E-2</v>
      </c>
      <c r="AW43" s="293">
        <f t="shared" si="41"/>
        <v>0</v>
      </c>
      <c r="AX43" s="293">
        <f t="shared" si="42"/>
        <v>0</v>
      </c>
      <c r="AY43" s="293">
        <f t="shared" si="43"/>
        <v>0</v>
      </c>
      <c r="AZ43" s="293">
        <f t="shared" si="44"/>
        <v>15</v>
      </c>
      <c r="BA43" s="293">
        <f t="shared" si="45"/>
        <v>50</v>
      </c>
      <c r="BB43" s="293">
        <f t="shared" si="46"/>
        <v>1</v>
      </c>
      <c r="BC43" s="293">
        <f t="shared" si="47"/>
        <v>32</v>
      </c>
      <c r="BD43" s="293">
        <f t="shared" si="48"/>
        <v>4</v>
      </c>
      <c r="BE43" s="293">
        <f t="shared" si="49"/>
        <v>0</v>
      </c>
      <c r="BF43" s="294">
        <f t="shared" si="50"/>
        <v>6296</v>
      </c>
      <c r="BG43" s="294">
        <f t="shared" si="30"/>
        <v>6296</v>
      </c>
      <c r="BI43" s="136">
        <f t="shared" si="51"/>
        <v>0</v>
      </c>
    </row>
    <row r="44" spans="1:61" ht="13" hidden="1" thickBot="1" x14ac:dyDescent="0.3">
      <c r="A44" s="286">
        <f>draw!A44</f>
        <v>0</v>
      </c>
      <c r="B44" s="286">
        <f>draw!B44</f>
        <v>0</v>
      </c>
      <c r="C44" s="286">
        <f>draw!C44</f>
        <v>0</v>
      </c>
      <c r="D44" s="286">
        <f>draw!E44</f>
        <v>0</v>
      </c>
      <c r="E44" s="287">
        <f>dressage!AC44</f>
        <v>150</v>
      </c>
      <c r="F44" s="288"/>
      <c r="G44" s="289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 t="s">
        <v>48</v>
      </c>
      <c r="AD44" s="290">
        <f t="shared" si="52"/>
        <v>7.6562499999999992E-2</v>
      </c>
      <c r="AE44" s="291">
        <f t="shared" si="31"/>
        <v>2518.4</v>
      </c>
      <c r="AF44" s="291">
        <f t="shared" si="32"/>
        <v>2518.4</v>
      </c>
      <c r="AG44" s="248">
        <f t="shared" si="33"/>
        <v>2668.4</v>
      </c>
      <c r="AH44" s="246">
        <f t="shared" si="34"/>
        <v>1</v>
      </c>
      <c r="AI44" s="244" t="str">
        <f t="shared" si="35"/>
        <v/>
      </c>
      <c r="AJ44" s="244" t="str">
        <f t="shared" si="36"/>
        <v/>
      </c>
      <c r="AK44" s="244" t="str">
        <f t="shared" si="37"/>
        <v/>
      </c>
      <c r="AL44" s="244" t="str">
        <f t="shared" si="38"/>
        <v/>
      </c>
      <c r="AM44" s="244" t="str">
        <f t="shared" si="39"/>
        <v/>
      </c>
      <c r="AN44" s="136" t="str">
        <f t="shared" si="29"/>
        <v/>
      </c>
      <c r="AO44" s="136" t="str">
        <f t="shared" si="29"/>
        <v/>
      </c>
      <c r="AP44" s="136" t="str">
        <f t="shared" si="29"/>
        <v/>
      </c>
      <c r="AQ44" s="136" t="str">
        <f t="shared" si="29"/>
        <v/>
      </c>
      <c r="AR44" s="136" t="str">
        <f t="shared" si="29"/>
        <v/>
      </c>
      <c r="AS44" s="292">
        <v>0</v>
      </c>
      <c r="AT44" s="292">
        <f t="shared" si="53"/>
        <v>7.6562499999999992E-2</v>
      </c>
      <c r="AU44" s="292" t="str">
        <f>draw!M$46</f>
        <v>0:4:32</v>
      </c>
      <c r="AV44" s="292">
        <f t="shared" si="40"/>
        <v>7.2870370370370363E-2</v>
      </c>
      <c r="AW44" s="293">
        <f t="shared" si="41"/>
        <v>0</v>
      </c>
      <c r="AX44" s="293">
        <f t="shared" si="42"/>
        <v>0</v>
      </c>
      <c r="AY44" s="293">
        <f t="shared" si="43"/>
        <v>0</v>
      </c>
      <c r="AZ44" s="293">
        <f t="shared" si="44"/>
        <v>15</v>
      </c>
      <c r="BA44" s="293">
        <f t="shared" si="45"/>
        <v>50</v>
      </c>
      <c r="BB44" s="293">
        <f t="shared" si="46"/>
        <v>1</v>
      </c>
      <c r="BC44" s="293">
        <f t="shared" si="47"/>
        <v>32</v>
      </c>
      <c r="BD44" s="293">
        <f t="shared" si="48"/>
        <v>4</v>
      </c>
      <c r="BE44" s="293">
        <f t="shared" si="49"/>
        <v>0</v>
      </c>
      <c r="BF44" s="294">
        <f t="shared" si="50"/>
        <v>6296</v>
      </c>
      <c r="BG44" s="294">
        <f t="shared" si="30"/>
        <v>6296</v>
      </c>
      <c r="BI44" s="136">
        <f t="shared" si="51"/>
        <v>0</v>
      </c>
    </row>
    <row r="45" spans="1:61" ht="13" hidden="1" thickBot="1" x14ac:dyDescent="0.3">
      <c r="A45" s="286">
        <f>draw!A45</f>
        <v>0</v>
      </c>
      <c r="B45" s="286">
        <f>draw!B45</f>
        <v>0</v>
      </c>
      <c r="C45" s="286">
        <f>draw!C45</f>
        <v>0</v>
      </c>
      <c r="D45" s="286">
        <f>draw!E45</f>
        <v>0</v>
      </c>
      <c r="E45" s="287">
        <f>dressage!AC45</f>
        <v>150</v>
      </c>
      <c r="F45" s="288"/>
      <c r="G45" s="289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 t="s">
        <v>48</v>
      </c>
      <c r="AD45" s="290">
        <f t="shared" si="52"/>
        <v>7.6562499999999992E-2</v>
      </c>
      <c r="AE45" s="291">
        <f t="shared" si="31"/>
        <v>2518.4</v>
      </c>
      <c r="AF45" s="291">
        <f t="shared" si="32"/>
        <v>2518.4</v>
      </c>
      <c r="AG45" s="248">
        <f t="shared" si="33"/>
        <v>2668.4</v>
      </c>
      <c r="AH45" s="246">
        <f t="shared" si="34"/>
        <v>1</v>
      </c>
      <c r="AI45" s="244" t="str">
        <f t="shared" si="35"/>
        <v/>
      </c>
      <c r="AJ45" s="244" t="str">
        <f t="shared" si="36"/>
        <v/>
      </c>
      <c r="AK45" s="244" t="str">
        <f t="shared" si="37"/>
        <v/>
      </c>
      <c r="AL45" s="244" t="str">
        <f t="shared" si="38"/>
        <v/>
      </c>
      <c r="AM45" s="244" t="str">
        <f t="shared" si="39"/>
        <v/>
      </c>
      <c r="AN45" s="136" t="str">
        <f t="shared" si="29"/>
        <v/>
      </c>
      <c r="AO45" s="136" t="str">
        <f t="shared" si="29"/>
        <v/>
      </c>
      <c r="AP45" s="136" t="str">
        <f t="shared" si="29"/>
        <v/>
      </c>
      <c r="AQ45" s="136" t="str">
        <f t="shared" si="29"/>
        <v/>
      </c>
      <c r="AR45" s="136" t="str">
        <f t="shared" si="29"/>
        <v/>
      </c>
      <c r="AS45" s="292">
        <v>0</v>
      </c>
      <c r="AT45" s="292">
        <f t="shared" si="53"/>
        <v>7.6562499999999992E-2</v>
      </c>
      <c r="AU45" s="292" t="str">
        <f>draw!M$46</f>
        <v>0:4:32</v>
      </c>
      <c r="AV45" s="292">
        <f t="shared" si="40"/>
        <v>7.2870370370370363E-2</v>
      </c>
      <c r="AW45" s="293">
        <f t="shared" si="41"/>
        <v>0</v>
      </c>
      <c r="AX45" s="293">
        <f t="shared" si="42"/>
        <v>0</v>
      </c>
      <c r="AY45" s="293">
        <f t="shared" si="43"/>
        <v>0</v>
      </c>
      <c r="AZ45" s="293">
        <f t="shared" si="44"/>
        <v>15</v>
      </c>
      <c r="BA45" s="293">
        <f t="shared" si="45"/>
        <v>50</v>
      </c>
      <c r="BB45" s="293">
        <f t="shared" si="46"/>
        <v>1</v>
      </c>
      <c r="BC45" s="293">
        <f t="shared" si="47"/>
        <v>32</v>
      </c>
      <c r="BD45" s="293">
        <f t="shared" si="48"/>
        <v>4</v>
      </c>
      <c r="BE45" s="293">
        <f t="shared" si="49"/>
        <v>0</v>
      </c>
      <c r="BF45" s="294">
        <f t="shared" si="50"/>
        <v>6296</v>
      </c>
      <c r="BG45" s="294">
        <f t="shared" si="30"/>
        <v>6296</v>
      </c>
      <c r="BI45" s="136">
        <f t="shared" si="51"/>
        <v>0</v>
      </c>
    </row>
    <row r="46" spans="1:61" ht="13" hidden="1" thickBot="1" x14ac:dyDescent="0.3">
      <c r="A46" s="286">
        <f>draw!A46</f>
        <v>0</v>
      </c>
      <c r="B46" s="286">
        <f>draw!B46</f>
        <v>0</v>
      </c>
      <c r="C46" s="286">
        <f>draw!C46</f>
        <v>0</v>
      </c>
      <c r="D46" s="286">
        <f>draw!E46</f>
        <v>0</v>
      </c>
      <c r="E46" s="287">
        <f>dressage!AC46</f>
        <v>150</v>
      </c>
      <c r="F46" s="288"/>
      <c r="G46" s="289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 t="s">
        <v>48</v>
      </c>
      <c r="AD46" s="290">
        <f t="shared" si="52"/>
        <v>7.6562499999999992E-2</v>
      </c>
      <c r="AE46" s="291">
        <f t="shared" si="31"/>
        <v>2518.4</v>
      </c>
      <c r="AF46" s="291">
        <f t="shared" si="32"/>
        <v>2518.4</v>
      </c>
      <c r="AG46" s="248">
        <f t="shared" si="33"/>
        <v>2668.4</v>
      </c>
      <c r="AH46" s="246">
        <f t="shared" si="34"/>
        <v>1</v>
      </c>
      <c r="AI46" s="244" t="str">
        <f t="shared" si="35"/>
        <v/>
      </c>
      <c r="AJ46" s="244" t="str">
        <f t="shared" si="36"/>
        <v/>
      </c>
      <c r="AK46" s="244" t="str">
        <f t="shared" si="37"/>
        <v/>
      </c>
      <c r="AL46" s="244" t="str">
        <f t="shared" si="38"/>
        <v/>
      </c>
      <c r="AM46" s="244" t="str">
        <f t="shared" si="39"/>
        <v/>
      </c>
      <c r="AN46" s="136" t="str">
        <f t="shared" si="29"/>
        <v/>
      </c>
      <c r="AO46" s="136" t="str">
        <f t="shared" si="29"/>
        <v/>
      </c>
      <c r="AP46" s="136" t="str">
        <f t="shared" si="29"/>
        <v/>
      </c>
      <c r="AQ46" s="136" t="str">
        <f t="shared" si="29"/>
        <v/>
      </c>
      <c r="AR46" s="136" t="str">
        <f t="shared" si="29"/>
        <v/>
      </c>
      <c r="AS46" s="292">
        <v>0</v>
      </c>
      <c r="AT46" s="292">
        <f t="shared" si="53"/>
        <v>7.6562499999999992E-2</v>
      </c>
      <c r="AU46" s="292" t="str">
        <f>draw!M$46</f>
        <v>0:4:32</v>
      </c>
      <c r="AV46" s="292">
        <f t="shared" si="40"/>
        <v>7.2870370370370363E-2</v>
      </c>
      <c r="AW46" s="293">
        <f t="shared" si="41"/>
        <v>0</v>
      </c>
      <c r="AX46" s="293">
        <f t="shared" si="42"/>
        <v>0</v>
      </c>
      <c r="AY46" s="293">
        <f t="shared" si="43"/>
        <v>0</v>
      </c>
      <c r="AZ46" s="293">
        <f t="shared" si="44"/>
        <v>15</v>
      </c>
      <c r="BA46" s="293">
        <f t="shared" si="45"/>
        <v>50</v>
      </c>
      <c r="BB46" s="293">
        <f t="shared" si="46"/>
        <v>1</v>
      </c>
      <c r="BC46" s="293">
        <f t="shared" si="47"/>
        <v>32</v>
      </c>
      <c r="BD46" s="293">
        <f t="shared" si="48"/>
        <v>4</v>
      </c>
      <c r="BE46" s="293">
        <f t="shared" si="49"/>
        <v>0</v>
      </c>
      <c r="BF46" s="294">
        <f t="shared" si="50"/>
        <v>6296</v>
      </c>
      <c r="BG46" s="294">
        <f t="shared" si="30"/>
        <v>6296</v>
      </c>
      <c r="BI46" s="136">
        <f t="shared" si="51"/>
        <v>0</v>
      </c>
    </row>
    <row r="47" spans="1:61" ht="13" hidden="1" thickBot="1" x14ac:dyDescent="0.3">
      <c r="A47" s="286">
        <f>draw!A47</f>
        <v>0</v>
      </c>
      <c r="B47" s="286">
        <f>draw!B47</f>
        <v>0</v>
      </c>
      <c r="C47" s="286">
        <f>draw!C47</f>
        <v>0</v>
      </c>
      <c r="D47" s="286">
        <f>draw!E47</f>
        <v>0</v>
      </c>
      <c r="E47" s="287">
        <f>dressage!AC47</f>
        <v>150</v>
      </c>
      <c r="F47" s="288"/>
      <c r="G47" s="289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 t="s">
        <v>48</v>
      </c>
      <c r="AD47" s="290">
        <f t="shared" si="52"/>
        <v>7.6562499999999992E-2</v>
      </c>
      <c r="AE47" s="291">
        <f t="shared" si="31"/>
        <v>2518.4</v>
      </c>
      <c r="AF47" s="291">
        <f t="shared" si="32"/>
        <v>2518.4</v>
      </c>
      <c r="AG47" s="248">
        <f t="shared" si="33"/>
        <v>2668.4</v>
      </c>
      <c r="AH47" s="246">
        <f t="shared" si="34"/>
        <v>1</v>
      </c>
      <c r="AI47" s="244" t="str">
        <f t="shared" si="35"/>
        <v/>
      </c>
      <c r="AJ47" s="244" t="str">
        <f t="shared" si="36"/>
        <v/>
      </c>
      <c r="AK47" s="244" t="str">
        <f t="shared" si="37"/>
        <v/>
      </c>
      <c r="AL47" s="244" t="str">
        <f t="shared" si="38"/>
        <v/>
      </c>
      <c r="AM47" s="244" t="str">
        <f t="shared" si="39"/>
        <v/>
      </c>
      <c r="AN47" s="136" t="str">
        <f t="shared" si="29"/>
        <v/>
      </c>
      <c r="AO47" s="136" t="str">
        <f t="shared" si="29"/>
        <v/>
      </c>
      <c r="AP47" s="136" t="str">
        <f t="shared" si="29"/>
        <v/>
      </c>
      <c r="AQ47" s="136" t="str">
        <f t="shared" si="29"/>
        <v/>
      </c>
      <c r="AR47" s="136" t="str">
        <f t="shared" si="29"/>
        <v/>
      </c>
      <c r="AS47" s="292">
        <v>0</v>
      </c>
      <c r="AT47" s="292">
        <f t="shared" si="53"/>
        <v>7.6562499999999992E-2</v>
      </c>
      <c r="AU47" s="292" t="str">
        <f>draw!M$46</f>
        <v>0:4:32</v>
      </c>
      <c r="AV47" s="292">
        <f t="shared" si="40"/>
        <v>7.2870370370370363E-2</v>
      </c>
      <c r="AW47" s="293">
        <f t="shared" si="41"/>
        <v>0</v>
      </c>
      <c r="AX47" s="293">
        <f t="shared" si="42"/>
        <v>0</v>
      </c>
      <c r="AY47" s="293">
        <f t="shared" si="43"/>
        <v>0</v>
      </c>
      <c r="AZ47" s="293">
        <f t="shared" si="44"/>
        <v>15</v>
      </c>
      <c r="BA47" s="293">
        <f t="shared" si="45"/>
        <v>50</v>
      </c>
      <c r="BB47" s="293">
        <f t="shared" si="46"/>
        <v>1</v>
      </c>
      <c r="BC47" s="293">
        <f t="shared" si="47"/>
        <v>32</v>
      </c>
      <c r="BD47" s="293">
        <f t="shared" si="48"/>
        <v>4</v>
      </c>
      <c r="BE47" s="293">
        <f t="shared" si="49"/>
        <v>0</v>
      </c>
      <c r="BF47" s="294">
        <f t="shared" si="50"/>
        <v>6296</v>
      </c>
      <c r="BG47" s="294">
        <f t="shared" si="30"/>
        <v>6296</v>
      </c>
      <c r="BI47" s="136">
        <f t="shared" si="51"/>
        <v>0</v>
      </c>
    </row>
    <row r="48" spans="1:61" ht="13" hidden="1" thickBot="1" x14ac:dyDescent="0.3">
      <c r="A48" s="286">
        <f>draw!A48</f>
        <v>0</v>
      </c>
      <c r="B48" s="286">
        <f>draw!B48</f>
        <v>0</v>
      </c>
      <c r="C48" s="286">
        <f>draw!C48</f>
        <v>0</v>
      </c>
      <c r="D48" s="286">
        <f>draw!E48</f>
        <v>0</v>
      </c>
      <c r="E48" s="287">
        <f>dressage!AC48</f>
        <v>150</v>
      </c>
      <c r="F48" s="288"/>
      <c r="G48" s="289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 t="s">
        <v>48</v>
      </c>
      <c r="AD48" s="290">
        <f t="shared" si="52"/>
        <v>7.6562499999999992E-2</v>
      </c>
      <c r="AE48" s="291">
        <f t="shared" si="31"/>
        <v>2518.4</v>
      </c>
      <c r="AF48" s="291">
        <f t="shared" si="32"/>
        <v>2518.4</v>
      </c>
      <c r="AG48" s="248">
        <f t="shared" si="33"/>
        <v>2668.4</v>
      </c>
      <c r="AH48" s="246">
        <f t="shared" si="34"/>
        <v>1</v>
      </c>
      <c r="AI48" s="244" t="str">
        <f t="shared" si="35"/>
        <v/>
      </c>
      <c r="AJ48" s="244" t="str">
        <f t="shared" si="36"/>
        <v/>
      </c>
      <c r="AK48" s="244" t="str">
        <f t="shared" si="37"/>
        <v/>
      </c>
      <c r="AL48" s="244" t="str">
        <f t="shared" si="38"/>
        <v/>
      </c>
      <c r="AM48" s="244" t="str">
        <f t="shared" si="39"/>
        <v/>
      </c>
      <c r="AN48" s="136" t="str">
        <f t="shared" si="29"/>
        <v/>
      </c>
      <c r="AO48" s="136" t="str">
        <f t="shared" si="29"/>
        <v/>
      </c>
      <c r="AP48" s="136" t="str">
        <f t="shared" si="29"/>
        <v/>
      </c>
      <c r="AQ48" s="136" t="str">
        <f t="shared" si="29"/>
        <v/>
      </c>
      <c r="AR48" s="136" t="str">
        <f t="shared" si="29"/>
        <v/>
      </c>
      <c r="AS48" s="292">
        <v>0</v>
      </c>
      <c r="AT48" s="292">
        <f t="shared" si="53"/>
        <v>7.6562499999999992E-2</v>
      </c>
      <c r="AU48" s="292" t="str">
        <f>draw!M$46</f>
        <v>0:4:32</v>
      </c>
      <c r="AV48" s="292">
        <f t="shared" si="40"/>
        <v>7.2870370370370363E-2</v>
      </c>
      <c r="AW48" s="293">
        <f t="shared" si="41"/>
        <v>0</v>
      </c>
      <c r="AX48" s="293">
        <f t="shared" si="42"/>
        <v>0</v>
      </c>
      <c r="AY48" s="293">
        <f t="shared" si="43"/>
        <v>0</v>
      </c>
      <c r="AZ48" s="293">
        <f t="shared" si="44"/>
        <v>15</v>
      </c>
      <c r="BA48" s="293">
        <f t="shared" si="45"/>
        <v>50</v>
      </c>
      <c r="BB48" s="293">
        <f t="shared" si="46"/>
        <v>1</v>
      </c>
      <c r="BC48" s="293">
        <f t="shared" si="47"/>
        <v>32</v>
      </c>
      <c r="BD48" s="293">
        <f t="shared" si="48"/>
        <v>4</v>
      </c>
      <c r="BE48" s="293">
        <f t="shared" si="49"/>
        <v>0</v>
      </c>
      <c r="BF48" s="294">
        <f t="shared" si="50"/>
        <v>6296</v>
      </c>
      <c r="BG48" s="294">
        <f t="shared" si="30"/>
        <v>6296</v>
      </c>
      <c r="BI48" s="136">
        <f t="shared" si="51"/>
        <v>0</v>
      </c>
    </row>
    <row r="49" spans="1:61" ht="13" hidden="1" thickBot="1" x14ac:dyDescent="0.3">
      <c r="A49" s="286">
        <f>draw!A49</f>
        <v>0</v>
      </c>
      <c r="B49" s="286">
        <f>draw!B49</f>
        <v>0</v>
      </c>
      <c r="C49" s="286">
        <f>draw!C49</f>
        <v>0</v>
      </c>
      <c r="D49" s="286">
        <f>draw!E49</f>
        <v>0</v>
      </c>
      <c r="E49" s="287">
        <f>dressage!AC49</f>
        <v>150</v>
      </c>
      <c r="F49" s="288"/>
      <c r="G49" s="289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 t="s">
        <v>48</v>
      </c>
      <c r="AD49" s="290">
        <f t="shared" si="52"/>
        <v>7.6562499999999992E-2</v>
      </c>
      <c r="AE49" s="291">
        <f t="shared" si="31"/>
        <v>2518.4</v>
      </c>
      <c r="AF49" s="291">
        <f t="shared" si="32"/>
        <v>2518.4</v>
      </c>
      <c r="AG49" s="248">
        <f t="shared" si="33"/>
        <v>2668.4</v>
      </c>
      <c r="AH49" s="246">
        <f t="shared" si="34"/>
        <v>1</v>
      </c>
      <c r="AI49" s="244" t="str">
        <f t="shared" si="35"/>
        <v/>
      </c>
      <c r="AJ49" s="244" t="str">
        <f t="shared" si="36"/>
        <v/>
      </c>
      <c r="AK49" s="244" t="str">
        <f t="shared" si="37"/>
        <v/>
      </c>
      <c r="AL49" s="244" t="str">
        <f t="shared" si="38"/>
        <v/>
      </c>
      <c r="AM49" s="244" t="str">
        <f t="shared" si="39"/>
        <v/>
      </c>
      <c r="AN49" s="136" t="str">
        <f t="shared" si="29"/>
        <v/>
      </c>
      <c r="AO49" s="136" t="str">
        <f t="shared" si="29"/>
        <v/>
      </c>
      <c r="AP49" s="136" t="str">
        <f t="shared" si="29"/>
        <v/>
      </c>
      <c r="AQ49" s="136" t="str">
        <f t="shared" si="29"/>
        <v/>
      </c>
      <c r="AR49" s="136" t="str">
        <f t="shared" si="29"/>
        <v/>
      </c>
      <c r="AS49" s="292">
        <v>0</v>
      </c>
      <c r="AT49" s="292">
        <f t="shared" si="53"/>
        <v>7.6562499999999992E-2</v>
      </c>
      <c r="AU49" s="292" t="str">
        <f>draw!M$46</f>
        <v>0:4:32</v>
      </c>
      <c r="AV49" s="292">
        <f t="shared" si="40"/>
        <v>7.2870370370370363E-2</v>
      </c>
      <c r="AW49" s="293">
        <f t="shared" si="41"/>
        <v>0</v>
      </c>
      <c r="AX49" s="293">
        <f t="shared" si="42"/>
        <v>0</v>
      </c>
      <c r="AY49" s="293">
        <f t="shared" si="43"/>
        <v>0</v>
      </c>
      <c r="AZ49" s="293">
        <f t="shared" si="44"/>
        <v>15</v>
      </c>
      <c r="BA49" s="293">
        <f t="shared" si="45"/>
        <v>50</v>
      </c>
      <c r="BB49" s="293">
        <f t="shared" si="46"/>
        <v>1</v>
      </c>
      <c r="BC49" s="293">
        <f t="shared" si="47"/>
        <v>32</v>
      </c>
      <c r="BD49" s="293">
        <f t="shared" si="48"/>
        <v>4</v>
      </c>
      <c r="BE49" s="293">
        <f t="shared" si="49"/>
        <v>0</v>
      </c>
      <c r="BF49" s="294">
        <f t="shared" si="50"/>
        <v>6296</v>
      </c>
      <c r="BG49" s="294">
        <f t="shared" si="30"/>
        <v>6296</v>
      </c>
      <c r="BI49" s="136">
        <f t="shared" si="51"/>
        <v>0</v>
      </c>
    </row>
    <row r="50" spans="1:61" ht="13" hidden="1" thickBot="1" x14ac:dyDescent="0.3">
      <c r="A50" s="286">
        <f>draw!A50</f>
        <v>0</v>
      </c>
      <c r="B50" s="286">
        <f>draw!B50</f>
        <v>0</v>
      </c>
      <c r="C50" s="286">
        <f>draw!C50</f>
        <v>0</v>
      </c>
      <c r="D50" s="286">
        <f>draw!E50</f>
        <v>0</v>
      </c>
      <c r="E50" s="287">
        <f>dressage!AC50</f>
        <v>150</v>
      </c>
      <c r="F50" s="288"/>
      <c r="G50" s="289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 t="s">
        <v>48</v>
      </c>
      <c r="AD50" s="290">
        <f t="shared" si="52"/>
        <v>7.6562499999999992E-2</v>
      </c>
      <c r="AE50" s="291">
        <f t="shared" si="31"/>
        <v>2518.4</v>
      </c>
      <c r="AF50" s="291">
        <f t="shared" si="32"/>
        <v>2518.4</v>
      </c>
      <c r="AG50" s="248">
        <f t="shared" si="33"/>
        <v>2668.4</v>
      </c>
      <c r="AH50" s="246">
        <f t="shared" si="34"/>
        <v>1</v>
      </c>
      <c r="AI50" s="244" t="str">
        <f t="shared" si="35"/>
        <v/>
      </c>
      <c r="AJ50" s="244" t="str">
        <f t="shared" si="36"/>
        <v/>
      </c>
      <c r="AK50" s="244" t="str">
        <f t="shared" si="37"/>
        <v/>
      </c>
      <c r="AL50" s="244" t="str">
        <f t="shared" si="38"/>
        <v/>
      </c>
      <c r="AM50" s="244" t="str">
        <f t="shared" si="39"/>
        <v/>
      </c>
      <c r="AN50" s="136" t="str">
        <f t="shared" si="29"/>
        <v/>
      </c>
      <c r="AO50" s="136" t="str">
        <f t="shared" si="29"/>
        <v/>
      </c>
      <c r="AP50" s="136" t="str">
        <f t="shared" si="29"/>
        <v/>
      </c>
      <c r="AQ50" s="136" t="str">
        <f t="shared" si="29"/>
        <v/>
      </c>
      <c r="AR50" s="136" t="str">
        <f t="shared" si="29"/>
        <v/>
      </c>
      <c r="AS50" s="292">
        <v>0</v>
      </c>
      <c r="AT50" s="292">
        <f t="shared" si="53"/>
        <v>7.6562499999999992E-2</v>
      </c>
      <c r="AU50" s="292" t="str">
        <f>draw!M$46</f>
        <v>0:4:32</v>
      </c>
      <c r="AV50" s="292">
        <f t="shared" si="40"/>
        <v>7.2870370370370363E-2</v>
      </c>
      <c r="AW50" s="293">
        <f t="shared" si="41"/>
        <v>0</v>
      </c>
      <c r="AX50" s="293">
        <f t="shared" si="42"/>
        <v>0</v>
      </c>
      <c r="AY50" s="293">
        <f t="shared" si="43"/>
        <v>0</v>
      </c>
      <c r="AZ50" s="293">
        <f t="shared" si="44"/>
        <v>15</v>
      </c>
      <c r="BA50" s="293">
        <f t="shared" si="45"/>
        <v>50</v>
      </c>
      <c r="BB50" s="293">
        <f t="shared" si="46"/>
        <v>1</v>
      </c>
      <c r="BC50" s="293">
        <f t="shared" si="47"/>
        <v>32</v>
      </c>
      <c r="BD50" s="293">
        <f t="shared" si="48"/>
        <v>4</v>
      </c>
      <c r="BE50" s="293">
        <f t="shared" si="49"/>
        <v>0</v>
      </c>
      <c r="BF50" s="294">
        <f t="shared" si="50"/>
        <v>6296</v>
      </c>
      <c r="BG50" s="294">
        <f t="shared" si="30"/>
        <v>6296</v>
      </c>
      <c r="BI50" s="136">
        <f t="shared" si="51"/>
        <v>0</v>
      </c>
    </row>
    <row r="51" spans="1:61" ht="13" hidden="1" thickBot="1" x14ac:dyDescent="0.3">
      <c r="A51" s="286">
        <f>draw!A51</f>
        <v>0</v>
      </c>
      <c r="B51" s="286">
        <f>draw!B51</f>
        <v>0</v>
      </c>
      <c r="C51" s="286">
        <f>draw!C51</f>
        <v>0</v>
      </c>
      <c r="D51" s="286">
        <f>draw!E51</f>
        <v>0</v>
      </c>
      <c r="E51" s="287">
        <f>dressage!AC51</f>
        <v>150</v>
      </c>
      <c r="F51" s="288"/>
      <c r="G51" s="289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 t="s">
        <v>48</v>
      </c>
      <c r="AD51" s="290">
        <f t="shared" si="52"/>
        <v>7.6562499999999992E-2</v>
      </c>
      <c r="AE51" s="291">
        <f t="shared" si="31"/>
        <v>2518.4</v>
      </c>
      <c r="AF51" s="291">
        <f t="shared" si="32"/>
        <v>2518.4</v>
      </c>
      <c r="AG51" s="248">
        <f t="shared" si="33"/>
        <v>2668.4</v>
      </c>
      <c r="AH51" s="246">
        <f t="shared" si="34"/>
        <v>1</v>
      </c>
      <c r="AI51" s="244" t="str">
        <f t="shared" si="35"/>
        <v/>
      </c>
      <c r="AJ51" s="244" t="str">
        <f t="shared" si="36"/>
        <v/>
      </c>
      <c r="AK51" s="244" t="str">
        <f t="shared" si="37"/>
        <v/>
      </c>
      <c r="AL51" s="244" t="str">
        <f t="shared" si="38"/>
        <v/>
      </c>
      <c r="AM51" s="244" t="str">
        <f t="shared" si="39"/>
        <v/>
      </c>
      <c r="AN51" s="136" t="str">
        <f t="shared" si="29"/>
        <v/>
      </c>
      <c r="AO51" s="136" t="str">
        <f t="shared" si="29"/>
        <v/>
      </c>
      <c r="AP51" s="136" t="str">
        <f t="shared" si="29"/>
        <v/>
      </c>
      <c r="AQ51" s="136" t="str">
        <f t="shared" si="29"/>
        <v/>
      </c>
      <c r="AR51" s="136" t="str">
        <f t="shared" si="29"/>
        <v/>
      </c>
      <c r="AS51" s="292">
        <v>0</v>
      </c>
      <c r="AT51" s="292">
        <f t="shared" si="53"/>
        <v>7.6562499999999992E-2</v>
      </c>
      <c r="AU51" s="292" t="str">
        <f>draw!M$46</f>
        <v>0:4:32</v>
      </c>
      <c r="AV51" s="292">
        <f t="shared" si="40"/>
        <v>7.2870370370370363E-2</v>
      </c>
      <c r="AW51" s="293">
        <f t="shared" si="41"/>
        <v>0</v>
      </c>
      <c r="AX51" s="293">
        <f t="shared" si="42"/>
        <v>0</v>
      </c>
      <c r="AY51" s="293">
        <f t="shared" si="43"/>
        <v>0</v>
      </c>
      <c r="AZ51" s="293">
        <f t="shared" si="44"/>
        <v>15</v>
      </c>
      <c r="BA51" s="293">
        <f t="shared" si="45"/>
        <v>50</v>
      </c>
      <c r="BB51" s="293">
        <f t="shared" si="46"/>
        <v>1</v>
      </c>
      <c r="BC51" s="293">
        <f t="shared" si="47"/>
        <v>32</v>
      </c>
      <c r="BD51" s="293">
        <f t="shared" si="48"/>
        <v>4</v>
      </c>
      <c r="BE51" s="293">
        <f t="shared" si="49"/>
        <v>0</v>
      </c>
      <c r="BF51" s="294">
        <f t="shared" si="50"/>
        <v>6296</v>
      </c>
      <c r="BG51" s="294">
        <f t="shared" si="30"/>
        <v>6296</v>
      </c>
      <c r="BI51" s="136">
        <f t="shared" si="51"/>
        <v>0</v>
      </c>
    </row>
    <row r="52" spans="1:61" ht="13" hidden="1" thickBot="1" x14ac:dyDescent="0.3">
      <c r="A52" s="286">
        <f>draw!A52</f>
        <v>0</v>
      </c>
      <c r="B52" s="286">
        <f>draw!B52</f>
        <v>0</v>
      </c>
      <c r="C52" s="286">
        <f>draw!C52</f>
        <v>0</v>
      </c>
      <c r="D52" s="286">
        <f>draw!E52</f>
        <v>0</v>
      </c>
      <c r="E52" s="287">
        <f>dressage!AC52</f>
        <v>150</v>
      </c>
      <c r="F52" s="288"/>
      <c r="G52" s="289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 t="s">
        <v>48</v>
      </c>
      <c r="AD52" s="290">
        <f t="shared" si="52"/>
        <v>7.6562499999999992E-2</v>
      </c>
      <c r="AE52" s="291">
        <f t="shared" si="31"/>
        <v>2518.4</v>
      </c>
      <c r="AF52" s="291">
        <f t="shared" si="32"/>
        <v>2518.4</v>
      </c>
      <c r="AG52" s="248">
        <f t="shared" si="33"/>
        <v>2668.4</v>
      </c>
      <c r="AH52" s="246">
        <f t="shared" si="34"/>
        <v>1</v>
      </c>
      <c r="AI52" s="244" t="str">
        <f t="shared" si="35"/>
        <v/>
      </c>
      <c r="AJ52" s="244" t="str">
        <f t="shared" si="36"/>
        <v/>
      </c>
      <c r="AK52" s="244" t="str">
        <f t="shared" si="37"/>
        <v/>
      </c>
      <c r="AL52" s="244" t="str">
        <f t="shared" si="38"/>
        <v/>
      </c>
      <c r="AM52" s="244" t="str">
        <f t="shared" si="39"/>
        <v/>
      </c>
      <c r="AN52" s="136" t="str">
        <f t="shared" si="29"/>
        <v/>
      </c>
      <c r="AO52" s="136" t="str">
        <f t="shared" si="29"/>
        <v/>
      </c>
      <c r="AP52" s="136" t="str">
        <f t="shared" si="29"/>
        <v/>
      </c>
      <c r="AQ52" s="136" t="str">
        <f t="shared" si="29"/>
        <v/>
      </c>
      <c r="AR52" s="136" t="str">
        <f t="shared" si="29"/>
        <v/>
      </c>
      <c r="AS52" s="292">
        <v>0</v>
      </c>
      <c r="AT52" s="292">
        <f t="shared" si="53"/>
        <v>7.6562499999999992E-2</v>
      </c>
      <c r="AU52" s="292" t="str">
        <f>draw!M$46</f>
        <v>0:4:32</v>
      </c>
      <c r="AV52" s="292">
        <f t="shared" si="40"/>
        <v>7.2870370370370363E-2</v>
      </c>
      <c r="AW52" s="293">
        <f t="shared" si="41"/>
        <v>0</v>
      </c>
      <c r="AX52" s="293">
        <f t="shared" si="42"/>
        <v>0</v>
      </c>
      <c r="AY52" s="293">
        <f t="shared" si="43"/>
        <v>0</v>
      </c>
      <c r="AZ52" s="293">
        <f t="shared" si="44"/>
        <v>15</v>
      </c>
      <c r="BA52" s="293">
        <f t="shared" si="45"/>
        <v>50</v>
      </c>
      <c r="BB52" s="293">
        <f t="shared" si="46"/>
        <v>1</v>
      </c>
      <c r="BC52" s="293">
        <f t="shared" si="47"/>
        <v>32</v>
      </c>
      <c r="BD52" s="293">
        <f t="shared" si="48"/>
        <v>4</v>
      </c>
      <c r="BE52" s="293">
        <f t="shared" si="49"/>
        <v>0</v>
      </c>
      <c r="BF52" s="294">
        <f t="shared" si="50"/>
        <v>6296</v>
      </c>
      <c r="BG52" s="294">
        <f t="shared" si="30"/>
        <v>6296</v>
      </c>
      <c r="BI52" s="136">
        <f t="shared" si="51"/>
        <v>0</v>
      </c>
    </row>
    <row r="53" spans="1:61" ht="13" hidden="1" thickBot="1" x14ac:dyDescent="0.3">
      <c r="A53" s="286">
        <f>draw!A53</f>
        <v>0</v>
      </c>
      <c r="B53" s="286">
        <f>draw!B53</f>
        <v>0</v>
      </c>
      <c r="C53" s="286">
        <f>draw!C53</f>
        <v>0</v>
      </c>
      <c r="D53" s="286">
        <f>draw!E53</f>
        <v>0</v>
      </c>
      <c r="E53" s="287">
        <f>dressage!AC53</f>
        <v>150</v>
      </c>
      <c r="F53" s="288"/>
      <c r="G53" s="289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 t="s">
        <v>48</v>
      </c>
      <c r="AD53" s="290">
        <f t="shared" si="52"/>
        <v>7.6562499999999992E-2</v>
      </c>
      <c r="AE53" s="291">
        <f t="shared" si="31"/>
        <v>2518.4</v>
      </c>
      <c r="AF53" s="291">
        <f t="shared" si="32"/>
        <v>2518.4</v>
      </c>
      <c r="AG53" s="248">
        <f t="shared" si="33"/>
        <v>2668.4</v>
      </c>
      <c r="AH53" s="246">
        <f t="shared" si="34"/>
        <v>1</v>
      </c>
      <c r="AI53" s="244" t="str">
        <f t="shared" si="35"/>
        <v/>
      </c>
      <c r="AJ53" s="244" t="str">
        <f t="shared" si="36"/>
        <v/>
      </c>
      <c r="AK53" s="244" t="str">
        <f t="shared" si="37"/>
        <v/>
      </c>
      <c r="AL53" s="244" t="str">
        <f t="shared" si="38"/>
        <v/>
      </c>
      <c r="AM53" s="244" t="str">
        <f t="shared" si="39"/>
        <v/>
      </c>
      <c r="AN53" s="136" t="str">
        <f t="shared" si="29"/>
        <v/>
      </c>
      <c r="AO53" s="136" t="str">
        <f t="shared" si="29"/>
        <v/>
      </c>
      <c r="AP53" s="136" t="str">
        <f t="shared" si="29"/>
        <v/>
      </c>
      <c r="AQ53" s="136" t="str">
        <f t="shared" si="29"/>
        <v/>
      </c>
      <c r="AR53" s="136" t="str">
        <f t="shared" si="29"/>
        <v/>
      </c>
      <c r="AS53" s="292">
        <v>0</v>
      </c>
      <c r="AT53" s="292">
        <f t="shared" si="53"/>
        <v>7.6562499999999992E-2</v>
      </c>
      <c r="AU53" s="292" t="str">
        <f>draw!M$46</f>
        <v>0:4:32</v>
      </c>
      <c r="AV53" s="292">
        <f t="shared" si="40"/>
        <v>7.2870370370370363E-2</v>
      </c>
      <c r="AW53" s="293">
        <f t="shared" si="41"/>
        <v>0</v>
      </c>
      <c r="AX53" s="293">
        <f t="shared" si="42"/>
        <v>0</v>
      </c>
      <c r="AY53" s="293">
        <f t="shared" si="43"/>
        <v>0</v>
      </c>
      <c r="AZ53" s="293">
        <f t="shared" si="44"/>
        <v>15</v>
      </c>
      <c r="BA53" s="293">
        <f t="shared" si="45"/>
        <v>50</v>
      </c>
      <c r="BB53" s="293">
        <f t="shared" si="46"/>
        <v>1</v>
      </c>
      <c r="BC53" s="293">
        <f t="shared" si="47"/>
        <v>32</v>
      </c>
      <c r="BD53" s="293">
        <f t="shared" si="48"/>
        <v>4</v>
      </c>
      <c r="BE53" s="293">
        <f t="shared" si="49"/>
        <v>0</v>
      </c>
      <c r="BF53" s="294">
        <f t="shared" si="50"/>
        <v>6296</v>
      </c>
      <c r="BG53" s="294">
        <f t="shared" si="30"/>
        <v>6296</v>
      </c>
      <c r="BI53" s="136">
        <f t="shared" si="51"/>
        <v>0</v>
      </c>
    </row>
    <row r="54" spans="1:61" ht="13" hidden="1" thickBot="1" x14ac:dyDescent="0.3">
      <c r="A54" s="286">
        <f>draw!A54</f>
        <v>0</v>
      </c>
      <c r="B54" s="286">
        <f>draw!B54</f>
        <v>0</v>
      </c>
      <c r="C54" s="286">
        <f>draw!C54</f>
        <v>0</v>
      </c>
      <c r="D54" s="286">
        <f>draw!E54</f>
        <v>0</v>
      </c>
      <c r="E54" s="287">
        <f>dressage!AC54</f>
        <v>150</v>
      </c>
      <c r="F54" s="288"/>
      <c r="G54" s="289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 t="s">
        <v>48</v>
      </c>
      <c r="AD54" s="290">
        <f t="shared" si="52"/>
        <v>7.6562499999999992E-2</v>
      </c>
      <c r="AE54" s="291">
        <f t="shared" si="31"/>
        <v>2518.4</v>
      </c>
      <c r="AF54" s="291">
        <f t="shared" si="32"/>
        <v>2518.4</v>
      </c>
      <c r="AG54" s="248">
        <f t="shared" si="33"/>
        <v>2668.4</v>
      </c>
      <c r="AH54" s="246">
        <f t="shared" si="34"/>
        <v>1</v>
      </c>
      <c r="AI54" s="244" t="str">
        <f t="shared" si="35"/>
        <v/>
      </c>
      <c r="AJ54" s="244" t="str">
        <f t="shared" si="36"/>
        <v/>
      </c>
      <c r="AK54" s="244" t="str">
        <f t="shared" si="37"/>
        <v/>
      </c>
      <c r="AL54" s="244" t="str">
        <f t="shared" si="38"/>
        <v/>
      </c>
      <c r="AM54" s="244" t="str">
        <f t="shared" si="39"/>
        <v/>
      </c>
      <c r="AN54" s="136" t="str">
        <f t="shared" si="29"/>
        <v/>
      </c>
      <c r="AO54" s="136" t="str">
        <f t="shared" si="29"/>
        <v/>
      </c>
      <c r="AP54" s="136" t="str">
        <f t="shared" si="29"/>
        <v/>
      </c>
      <c r="AQ54" s="136" t="str">
        <f t="shared" si="29"/>
        <v/>
      </c>
      <c r="AR54" s="136" t="str">
        <f t="shared" si="29"/>
        <v/>
      </c>
      <c r="AS54" s="292">
        <v>0</v>
      </c>
      <c r="AT54" s="292">
        <f t="shared" si="53"/>
        <v>7.6562499999999992E-2</v>
      </c>
      <c r="AU54" s="292" t="str">
        <f>draw!M$46</f>
        <v>0:4:32</v>
      </c>
      <c r="AV54" s="292">
        <f t="shared" si="40"/>
        <v>7.2870370370370363E-2</v>
      </c>
      <c r="AW54" s="293">
        <f t="shared" si="41"/>
        <v>0</v>
      </c>
      <c r="AX54" s="293">
        <f t="shared" si="42"/>
        <v>0</v>
      </c>
      <c r="AY54" s="293">
        <f t="shared" si="43"/>
        <v>0</v>
      </c>
      <c r="AZ54" s="293">
        <f t="shared" si="44"/>
        <v>15</v>
      </c>
      <c r="BA54" s="293">
        <f t="shared" si="45"/>
        <v>50</v>
      </c>
      <c r="BB54" s="293">
        <f t="shared" si="46"/>
        <v>1</v>
      </c>
      <c r="BC54" s="293">
        <f t="shared" si="47"/>
        <v>32</v>
      </c>
      <c r="BD54" s="293">
        <f t="shared" si="48"/>
        <v>4</v>
      </c>
      <c r="BE54" s="293">
        <f t="shared" si="49"/>
        <v>0</v>
      </c>
      <c r="BF54" s="294">
        <f t="shared" si="50"/>
        <v>6296</v>
      </c>
      <c r="BG54" s="294">
        <f t="shared" si="30"/>
        <v>6296</v>
      </c>
      <c r="BI54" s="136">
        <f t="shared" si="51"/>
        <v>0</v>
      </c>
    </row>
    <row r="55" spans="1:61" ht="13" hidden="1" thickBot="1" x14ac:dyDescent="0.3">
      <c r="A55" s="286">
        <f>draw!A55</f>
        <v>0</v>
      </c>
      <c r="B55" s="286">
        <f>draw!B55</f>
        <v>0</v>
      </c>
      <c r="C55" s="286">
        <f>draw!C55</f>
        <v>0</v>
      </c>
      <c r="D55" s="286">
        <f>draw!E55</f>
        <v>0</v>
      </c>
      <c r="E55" s="287">
        <f>dressage!AC55</f>
        <v>150</v>
      </c>
      <c r="F55" s="288"/>
      <c r="G55" s="289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 t="s">
        <v>48</v>
      </c>
      <c r="AD55" s="290">
        <f t="shared" si="52"/>
        <v>7.6562499999999992E-2</v>
      </c>
      <c r="AE55" s="291">
        <f t="shared" si="31"/>
        <v>2518.4</v>
      </c>
      <c r="AF55" s="291">
        <f t="shared" si="32"/>
        <v>2518.4</v>
      </c>
      <c r="AG55" s="248">
        <f t="shared" si="33"/>
        <v>2668.4</v>
      </c>
      <c r="AH55" s="246">
        <f t="shared" si="34"/>
        <v>1</v>
      </c>
      <c r="AI55" s="244" t="str">
        <f t="shared" si="35"/>
        <v/>
      </c>
      <c r="AJ55" s="244" t="str">
        <f t="shared" si="36"/>
        <v/>
      </c>
      <c r="AK55" s="244" t="str">
        <f t="shared" si="37"/>
        <v/>
      </c>
      <c r="AL55" s="244" t="str">
        <f t="shared" si="38"/>
        <v/>
      </c>
      <c r="AM55" s="244" t="str">
        <f t="shared" si="39"/>
        <v/>
      </c>
      <c r="AN55" s="136" t="str">
        <f t="shared" si="29"/>
        <v/>
      </c>
      <c r="AO55" s="136" t="str">
        <f t="shared" si="29"/>
        <v/>
      </c>
      <c r="AP55" s="136" t="str">
        <f t="shared" si="29"/>
        <v/>
      </c>
      <c r="AQ55" s="136" t="str">
        <f t="shared" si="29"/>
        <v/>
      </c>
      <c r="AR55" s="136" t="str">
        <f t="shared" si="29"/>
        <v/>
      </c>
      <c r="AS55" s="292">
        <v>0</v>
      </c>
      <c r="AT55" s="292">
        <f t="shared" si="53"/>
        <v>7.6562499999999992E-2</v>
      </c>
      <c r="AU55" s="292" t="str">
        <f>draw!M$46</f>
        <v>0:4:32</v>
      </c>
      <c r="AV55" s="292">
        <f t="shared" si="40"/>
        <v>7.2870370370370363E-2</v>
      </c>
      <c r="AW55" s="293">
        <f t="shared" si="41"/>
        <v>0</v>
      </c>
      <c r="AX55" s="293">
        <f t="shared" si="42"/>
        <v>0</v>
      </c>
      <c r="AY55" s="293">
        <f t="shared" si="43"/>
        <v>0</v>
      </c>
      <c r="AZ55" s="293">
        <f t="shared" si="44"/>
        <v>15</v>
      </c>
      <c r="BA55" s="293">
        <f t="shared" si="45"/>
        <v>50</v>
      </c>
      <c r="BB55" s="293">
        <f t="shared" si="46"/>
        <v>1</v>
      </c>
      <c r="BC55" s="293">
        <f t="shared" si="47"/>
        <v>32</v>
      </c>
      <c r="BD55" s="293">
        <f t="shared" si="48"/>
        <v>4</v>
      </c>
      <c r="BE55" s="293">
        <f t="shared" si="49"/>
        <v>0</v>
      </c>
      <c r="BF55" s="294">
        <f t="shared" si="50"/>
        <v>6296</v>
      </c>
      <c r="BG55" s="294">
        <f t="shared" si="30"/>
        <v>6296</v>
      </c>
      <c r="BI55" s="136">
        <f t="shared" si="51"/>
        <v>0</v>
      </c>
    </row>
    <row r="56" spans="1:61" ht="13" hidden="1" thickBot="1" x14ac:dyDescent="0.3">
      <c r="A56" s="286">
        <f>draw!A56</f>
        <v>0</v>
      </c>
      <c r="B56" s="286">
        <f>draw!B56</f>
        <v>0</v>
      </c>
      <c r="C56" s="286">
        <f>draw!C56</f>
        <v>0</v>
      </c>
      <c r="D56" s="286">
        <f>draw!E56</f>
        <v>0</v>
      </c>
      <c r="E56" s="287">
        <f>dressage!AC56</f>
        <v>150</v>
      </c>
      <c r="F56" s="288"/>
      <c r="G56" s="289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 t="s">
        <v>48</v>
      </c>
      <c r="AD56" s="290">
        <f t="shared" si="52"/>
        <v>7.6562499999999992E-2</v>
      </c>
      <c r="AE56" s="291">
        <f t="shared" si="31"/>
        <v>2518.4</v>
      </c>
      <c r="AF56" s="291">
        <f t="shared" si="32"/>
        <v>2518.4</v>
      </c>
      <c r="AG56" s="248">
        <f t="shared" si="33"/>
        <v>2668.4</v>
      </c>
      <c r="AH56" s="246">
        <f t="shared" si="34"/>
        <v>1</v>
      </c>
      <c r="AI56" s="244" t="str">
        <f t="shared" si="35"/>
        <v/>
      </c>
      <c r="AJ56" s="244" t="str">
        <f t="shared" si="36"/>
        <v/>
      </c>
      <c r="AK56" s="244" t="str">
        <f t="shared" si="37"/>
        <v/>
      </c>
      <c r="AL56" s="244" t="str">
        <f t="shared" si="38"/>
        <v/>
      </c>
      <c r="AM56" s="244" t="str">
        <f t="shared" si="39"/>
        <v/>
      </c>
      <c r="AN56" s="136" t="str">
        <f t="shared" si="29"/>
        <v/>
      </c>
      <c r="AO56" s="136" t="str">
        <f t="shared" si="29"/>
        <v/>
      </c>
      <c r="AP56" s="136" t="str">
        <f t="shared" si="29"/>
        <v/>
      </c>
      <c r="AQ56" s="136" t="str">
        <f t="shared" si="29"/>
        <v/>
      </c>
      <c r="AR56" s="136" t="str">
        <f t="shared" si="29"/>
        <v/>
      </c>
      <c r="AS56" s="292">
        <v>0</v>
      </c>
      <c r="AT56" s="292">
        <f t="shared" si="53"/>
        <v>7.6562499999999992E-2</v>
      </c>
      <c r="AU56" s="292" t="str">
        <f>draw!M$46</f>
        <v>0:4:32</v>
      </c>
      <c r="AV56" s="292">
        <f t="shared" si="40"/>
        <v>7.2870370370370363E-2</v>
      </c>
      <c r="AW56" s="293">
        <f t="shared" si="41"/>
        <v>0</v>
      </c>
      <c r="AX56" s="293">
        <f t="shared" si="42"/>
        <v>0</v>
      </c>
      <c r="AY56" s="293">
        <f t="shared" si="43"/>
        <v>0</v>
      </c>
      <c r="AZ56" s="293">
        <f t="shared" si="44"/>
        <v>15</v>
      </c>
      <c r="BA56" s="293">
        <f t="shared" si="45"/>
        <v>50</v>
      </c>
      <c r="BB56" s="293">
        <f t="shared" si="46"/>
        <v>1</v>
      </c>
      <c r="BC56" s="293">
        <f t="shared" si="47"/>
        <v>32</v>
      </c>
      <c r="BD56" s="293">
        <f t="shared" si="48"/>
        <v>4</v>
      </c>
      <c r="BE56" s="293">
        <f t="shared" si="49"/>
        <v>0</v>
      </c>
      <c r="BF56" s="294">
        <f t="shared" si="50"/>
        <v>6296</v>
      </c>
      <c r="BG56" s="294">
        <f t="shared" si="30"/>
        <v>6296</v>
      </c>
      <c r="BI56" s="136">
        <f t="shared" si="51"/>
        <v>0</v>
      </c>
    </row>
    <row r="57" spans="1:61" ht="13" hidden="1" thickBot="1" x14ac:dyDescent="0.3">
      <c r="A57" s="286">
        <f>draw!A57</f>
        <v>0</v>
      </c>
      <c r="B57" s="286">
        <f>draw!B57</f>
        <v>0</v>
      </c>
      <c r="C57" s="286">
        <f>draw!C57</f>
        <v>0</v>
      </c>
      <c r="D57" s="286">
        <f>draw!E57</f>
        <v>0</v>
      </c>
      <c r="E57" s="287">
        <f>dressage!AC57</f>
        <v>150</v>
      </c>
      <c r="F57" s="288"/>
      <c r="G57" s="289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 t="s">
        <v>48</v>
      </c>
      <c r="AD57" s="290">
        <f t="shared" si="52"/>
        <v>7.6562499999999992E-2</v>
      </c>
      <c r="AE57" s="291">
        <f t="shared" si="31"/>
        <v>2518.4</v>
      </c>
      <c r="AF57" s="291">
        <f t="shared" si="32"/>
        <v>2518.4</v>
      </c>
      <c r="AG57" s="248">
        <f t="shared" si="33"/>
        <v>2668.4</v>
      </c>
      <c r="AH57" s="246">
        <f t="shared" si="34"/>
        <v>1</v>
      </c>
      <c r="AI57" s="244" t="str">
        <f t="shared" si="35"/>
        <v/>
      </c>
      <c r="AJ57" s="244" t="str">
        <f t="shared" si="36"/>
        <v/>
      </c>
      <c r="AK57" s="244" t="str">
        <f t="shared" si="37"/>
        <v/>
      </c>
      <c r="AL57" s="244" t="str">
        <f t="shared" si="38"/>
        <v/>
      </c>
      <c r="AM57" s="244" t="str">
        <f t="shared" si="39"/>
        <v/>
      </c>
      <c r="AN57" s="136" t="str">
        <f t="shared" si="29"/>
        <v/>
      </c>
      <c r="AO57" s="136" t="str">
        <f t="shared" si="29"/>
        <v/>
      </c>
      <c r="AP57" s="136" t="str">
        <f t="shared" si="29"/>
        <v/>
      </c>
      <c r="AQ57" s="136" t="str">
        <f t="shared" si="29"/>
        <v/>
      </c>
      <c r="AR57" s="136" t="str">
        <f t="shared" si="29"/>
        <v/>
      </c>
      <c r="AS57" s="292">
        <v>0</v>
      </c>
      <c r="AT57" s="292">
        <f t="shared" si="53"/>
        <v>7.6562499999999992E-2</v>
      </c>
      <c r="AU57" s="292" t="str">
        <f>draw!M$46</f>
        <v>0:4:32</v>
      </c>
      <c r="AV57" s="292">
        <f t="shared" si="40"/>
        <v>7.2870370370370363E-2</v>
      </c>
      <c r="AW57" s="293">
        <f t="shared" si="41"/>
        <v>0</v>
      </c>
      <c r="AX57" s="293">
        <f t="shared" si="42"/>
        <v>0</v>
      </c>
      <c r="AY57" s="293">
        <f t="shared" si="43"/>
        <v>0</v>
      </c>
      <c r="AZ57" s="293">
        <f t="shared" si="44"/>
        <v>15</v>
      </c>
      <c r="BA57" s="293">
        <f t="shared" si="45"/>
        <v>50</v>
      </c>
      <c r="BB57" s="293">
        <f t="shared" si="46"/>
        <v>1</v>
      </c>
      <c r="BC57" s="293">
        <f t="shared" si="47"/>
        <v>32</v>
      </c>
      <c r="BD57" s="293">
        <f t="shared" si="48"/>
        <v>4</v>
      </c>
      <c r="BE57" s="293">
        <f t="shared" si="49"/>
        <v>0</v>
      </c>
      <c r="BF57" s="294">
        <f t="shared" si="50"/>
        <v>6296</v>
      </c>
      <c r="BG57" s="294">
        <f t="shared" si="30"/>
        <v>6296</v>
      </c>
      <c r="BI57" s="136">
        <f t="shared" si="51"/>
        <v>0</v>
      </c>
    </row>
    <row r="58" spans="1:61" ht="13" hidden="1" thickBot="1" x14ac:dyDescent="0.3">
      <c r="A58" s="286">
        <f>draw!A58</f>
        <v>0</v>
      </c>
      <c r="B58" s="286">
        <f>draw!B58</f>
        <v>0</v>
      </c>
      <c r="C58" s="286">
        <f>draw!C58</f>
        <v>0</v>
      </c>
      <c r="D58" s="286">
        <f>draw!E58</f>
        <v>0</v>
      </c>
      <c r="E58" s="287">
        <f>dressage!AC58</f>
        <v>150</v>
      </c>
      <c r="F58" s="288"/>
      <c r="G58" s="289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 t="s">
        <v>48</v>
      </c>
      <c r="AD58" s="290">
        <f t="shared" si="52"/>
        <v>7.6562499999999992E-2</v>
      </c>
      <c r="AE58" s="291">
        <f t="shared" si="31"/>
        <v>2518.4</v>
      </c>
      <c r="AF58" s="291">
        <f t="shared" si="32"/>
        <v>2518.4</v>
      </c>
      <c r="AG58" s="248">
        <f t="shared" si="33"/>
        <v>2668.4</v>
      </c>
      <c r="AH58" s="246">
        <f t="shared" si="34"/>
        <v>1</v>
      </c>
      <c r="AI58" s="244" t="str">
        <f t="shared" si="35"/>
        <v/>
      </c>
      <c r="AJ58" s="244" t="str">
        <f t="shared" si="36"/>
        <v/>
      </c>
      <c r="AK58" s="244" t="str">
        <f t="shared" si="37"/>
        <v/>
      </c>
      <c r="AL58" s="244" t="str">
        <f t="shared" si="38"/>
        <v/>
      </c>
      <c r="AM58" s="244" t="str">
        <f t="shared" si="39"/>
        <v/>
      </c>
      <c r="AN58" s="136" t="str">
        <f t="shared" si="29"/>
        <v/>
      </c>
      <c r="AO58" s="136" t="str">
        <f t="shared" si="29"/>
        <v/>
      </c>
      <c r="AP58" s="136" t="str">
        <f t="shared" si="29"/>
        <v/>
      </c>
      <c r="AQ58" s="136" t="str">
        <f t="shared" si="29"/>
        <v/>
      </c>
      <c r="AR58" s="136" t="str">
        <f t="shared" si="29"/>
        <v/>
      </c>
      <c r="AS58" s="292">
        <v>0</v>
      </c>
      <c r="AT58" s="292">
        <f t="shared" si="53"/>
        <v>7.6562499999999992E-2</v>
      </c>
      <c r="AU58" s="292" t="str">
        <f>draw!M$46</f>
        <v>0:4:32</v>
      </c>
      <c r="AV58" s="292">
        <f t="shared" si="40"/>
        <v>7.2870370370370363E-2</v>
      </c>
      <c r="AW58" s="293">
        <f t="shared" si="41"/>
        <v>0</v>
      </c>
      <c r="AX58" s="293">
        <f t="shared" si="42"/>
        <v>0</v>
      </c>
      <c r="AY58" s="293">
        <f t="shared" si="43"/>
        <v>0</v>
      </c>
      <c r="AZ58" s="293">
        <f t="shared" si="44"/>
        <v>15</v>
      </c>
      <c r="BA58" s="293">
        <f t="shared" si="45"/>
        <v>50</v>
      </c>
      <c r="BB58" s="293">
        <f t="shared" si="46"/>
        <v>1</v>
      </c>
      <c r="BC58" s="293">
        <f t="shared" si="47"/>
        <v>32</v>
      </c>
      <c r="BD58" s="293">
        <f t="shared" si="48"/>
        <v>4</v>
      </c>
      <c r="BE58" s="293">
        <f t="shared" si="49"/>
        <v>0</v>
      </c>
      <c r="BF58" s="294">
        <f t="shared" si="50"/>
        <v>6296</v>
      </c>
      <c r="BG58" s="294">
        <f t="shared" si="30"/>
        <v>6296</v>
      </c>
      <c r="BI58" s="136">
        <f t="shared" si="51"/>
        <v>0</v>
      </c>
    </row>
    <row r="59" spans="1:61" ht="13" hidden="1" thickBot="1" x14ac:dyDescent="0.3">
      <c r="A59" s="286">
        <f>draw!A59</f>
        <v>0</v>
      </c>
      <c r="B59" s="286">
        <f>draw!B59</f>
        <v>0</v>
      </c>
      <c r="C59" s="286">
        <f>draw!C59</f>
        <v>0</v>
      </c>
      <c r="D59" s="286">
        <f>draw!E59</f>
        <v>0</v>
      </c>
      <c r="E59" s="287">
        <f>dressage!AC59</f>
        <v>150</v>
      </c>
      <c r="F59" s="288"/>
      <c r="G59" s="289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 t="s">
        <v>48</v>
      </c>
      <c r="AD59" s="290">
        <f t="shared" si="52"/>
        <v>7.6562499999999992E-2</v>
      </c>
      <c r="AE59" s="291">
        <f t="shared" si="31"/>
        <v>2518.4</v>
      </c>
      <c r="AF59" s="291">
        <f t="shared" si="32"/>
        <v>2518.4</v>
      </c>
      <c r="AG59" s="248">
        <f t="shared" si="33"/>
        <v>2668.4</v>
      </c>
      <c r="AH59" s="246">
        <f t="shared" si="34"/>
        <v>1</v>
      </c>
      <c r="AI59" s="244" t="str">
        <f t="shared" si="35"/>
        <v/>
      </c>
      <c r="AJ59" s="244" t="str">
        <f t="shared" si="36"/>
        <v/>
      </c>
      <c r="AK59" s="244" t="str">
        <f t="shared" si="37"/>
        <v/>
      </c>
      <c r="AL59" s="244" t="str">
        <f t="shared" si="38"/>
        <v/>
      </c>
      <c r="AM59" s="244" t="str">
        <f t="shared" si="39"/>
        <v/>
      </c>
      <c r="AN59" s="136" t="str">
        <f t="shared" si="29"/>
        <v/>
      </c>
      <c r="AO59" s="136" t="str">
        <f t="shared" si="29"/>
        <v/>
      </c>
      <c r="AP59" s="136" t="str">
        <f t="shared" si="29"/>
        <v/>
      </c>
      <c r="AQ59" s="136" t="str">
        <f t="shared" si="29"/>
        <v/>
      </c>
      <c r="AR59" s="136" t="str">
        <f t="shared" si="29"/>
        <v/>
      </c>
      <c r="AS59" s="292">
        <v>0</v>
      </c>
      <c r="AT59" s="292">
        <f t="shared" si="53"/>
        <v>7.6562499999999992E-2</v>
      </c>
      <c r="AU59" s="292" t="str">
        <f>draw!M$46</f>
        <v>0:4:32</v>
      </c>
      <c r="AV59" s="292">
        <f t="shared" si="40"/>
        <v>7.2870370370370363E-2</v>
      </c>
      <c r="AW59" s="293">
        <f t="shared" si="41"/>
        <v>0</v>
      </c>
      <c r="AX59" s="293">
        <f t="shared" si="42"/>
        <v>0</v>
      </c>
      <c r="AY59" s="293">
        <f t="shared" si="43"/>
        <v>0</v>
      </c>
      <c r="AZ59" s="293">
        <f t="shared" si="44"/>
        <v>15</v>
      </c>
      <c r="BA59" s="293">
        <f t="shared" si="45"/>
        <v>50</v>
      </c>
      <c r="BB59" s="293">
        <f t="shared" si="46"/>
        <v>1</v>
      </c>
      <c r="BC59" s="293">
        <f t="shared" si="47"/>
        <v>32</v>
      </c>
      <c r="BD59" s="293">
        <f t="shared" si="48"/>
        <v>4</v>
      </c>
      <c r="BE59" s="293">
        <f t="shared" si="49"/>
        <v>0</v>
      </c>
      <c r="BF59" s="294">
        <f t="shared" si="50"/>
        <v>6296</v>
      </c>
      <c r="BG59" s="294">
        <f t="shared" si="30"/>
        <v>6296</v>
      </c>
      <c r="BI59" s="136">
        <f t="shared" si="51"/>
        <v>0</v>
      </c>
    </row>
    <row r="60" spans="1:61" ht="13" hidden="1" thickBot="1" x14ac:dyDescent="0.3">
      <c r="A60" s="286">
        <f>draw!A60</f>
        <v>0</v>
      </c>
      <c r="B60" s="286">
        <f>draw!B60</f>
        <v>0</v>
      </c>
      <c r="C60" s="286">
        <f>draw!C60</f>
        <v>0</v>
      </c>
      <c r="D60" s="286">
        <f>draw!E60</f>
        <v>0</v>
      </c>
      <c r="E60" s="287">
        <f>dressage!AC60</f>
        <v>150</v>
      </c>
      <c r="F60" s="288"/>
      <c r="G60" s="289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 t="s">
        <v>48</v>
      </c>
      <c r="AD60" s="290">
        <f t="shared" si="52"/>
        <v>7.6562499999999992E-2</v>
      </c>
      <c r="AE60" s="291">
        <f t="shared" si="31"/>
        <v>2518.4</v>
      </c>
      <c r="AF60" s="291">
        <f t="shared" si="32"/>
        <v>2518.4</v>
      </c>
      <c r="AG60" s="248">
        <f t="shared" si="33"/>
        <v>2668.4</v>
      </c>
      <c r="AH60" s="246">
        <f t="shared" si="34"/>
        <v>1</v>
      </c>
      <c r="AI60" s="244" t="str">
        <f t="shared" si="35"/>
        <v/>
      </c>
      <c r="AJ60" s="244" t="str">
        <f t="shared" si="36"/>
        <v/>
      </c>
      <c r="AK60" s="244" t="str">
        <f t="shared" si="37"/>
        <v/>
      </c>
      <c r="AL60" s="244" t="str">
        <f t="shared" si="38"/>
        <v/>
      </c>
      <c r="AM60" s="244" t="str">
        <f t="shared" si="39"/>
        <v/>
      </c>
      <c r="AN60" s="136" t="str">
        <f t="shared" ref="AN60:AR67" si="54">IF($D60=AN$3,$AG60,"")</f>
        <v/>
      </c>
      <c r="AO60" s="136" t="str">
        <f t="shared" si="54"/>
        <v/>
      </c>
      <c r="AP60" s="136" t="str">
        <f t="shared" si="54"/>
        <v/>
      </c>
      <c r="AQ60" s="136" t="str">
        <f t="shared" si="54"/>
        <v/>
      </c>
      <c r="AR60" s="136" t="str">
        <f t="shared" si="54"/>
        <v/>
      </c>
      <c r="AS60" s="292">
        <v>0</v>
      </c>
      <c r="AT60" s="292">
        <f t="shared" si="53"/>
        <v>7.6562499999999992E-2</v>
      </c>
      <c r="AU60" s="292" t="str">
        <f>draw!M$46</f>
        <v>0:4:32</v>
      </c>
      <c r="AV60" s="292">
        <f t="shared" si="40"/>
        <v>7.2870370370370363E-2</v>
      </c>
      <c r="AW60" s="293">
        <f t="shared" si="41"/>
        <v>0</v>
      </c>
      <c r="AX60" s="293">
        <f t="shared" si="42"/>
        <v>0</v>
      </c>
      <c r="AY60" s="293">
        <f t="shared" si="43"/>
        <v>0</v>
      </c>
      <c r="AZ60" s="293">
        <f t="shared" si="44"/>
        <v>15</v>
      </c>
      <c r="BA60" s="293">
        <f t="shared" si="45"/>
        <v>50</v>
      </c>
      <c r="BB60" s="293">
        <f t="shared" si="46"/>
        <v>1</v>
      </c>
      <c r="BC60" s="293">
        <f t="shared" si="47"/>
        <v>32</v>
      </c>
      <c r="BD60" s="293">
        <f t="shared" si="48"/>
        <v>4</v>
      </c>
      <c r="BE60" s="293">
        <f t="shared" si="49"/>
        <v>0</v>
      </c>
      <c r="BF60" s="294">
        <f t="shared" si="50"/>
        <v>6296</v>
      </c>
      <c r="BG60" s="294">
        <f t="shared" si="30"/>
        <v>6296</v>
      </c>
      <c r="BI60" s="136">
        <f t="shared" si="51"/>
        <v>0</v>
      </c>
    </row>
    <row r="61" spans="1:61" ht="13" hidden="1" thickBot="1" x14ac:dyDescent="0.3">
      <c r="A61" s="286">
        <f>draw!A61</f>
        <v>0</v>
      </c>
      <c r="B61" s="286">
        <f>draw!B61</f>
        <v>0</v>
      </c>
      <c r="C61" s="286">
        <f>draw!C61</f>
        <v>0</v>
      </c>
      <c r="D61" s="286">
        <f>draw!E61</f>
        <v>0</v>
      </c>
      <c r="E61" s="287">
        <f>dressage!AC61</f>
        <v>150</v>
      </c>
      <c r="F61" s="288"/>
      <c r="G61" s="289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 t="s">
        <v>48</v>
      </c>
      <c r="AD61" s="290">
        <f t="shared" si="52"/>
        <v>7.6562499999999992E-2</v>
      </c>
      <c r="AE61" s="291">
        <f t="shared" si="31"/>
        <v>2518.4</v>
      </c>
      <c r="AF61" s="291">
        <f t="shared" si="32"/>
        <v>2518.4</v>
      </c>
      <c r="AG61" s="248">
        <f t="shared" si="33"/>
        <v>2668.4</v>
      </c>
      <c r="AH61" s="246">
        <f t="shared" si="34"/>
        <v>1</v>
      </c>
      <c r="AI61" s="244" t="str">
        <f t="shared" si="35"/>
        <v/>
      </c>
      <c r="AJ61" s="244" t="str">
        <f t="shared" si="36"/>
        <v/>
      </c>
      <c r="AK61" s="244" t="str">
        <f t="shared" si="37"/>
        <v/>
      </c>
      <c r="AL61" s="244" t="str">
        <f t="shared" si="38"/>
        <v/>
      </c>
      <c r="AM61" s="244" t="str">
        <f t="shared" si="39"/>
        <v/>
      </c>
      <c r="AN61" s="136" t="str">
        <f t="shared" si="54"/>
        <v/>
      </c>
      <c r="AO61" s="136" t="str">
        <f t="shared" si="54"/>
        <v/>
      </c>
      <c r="AP61" s="136" t="str">
        <f t="shared" si="54"/>
        <v/>
      </c>
      <c r="AQ61" s="136" t="str">
        <f t="shared" si="54"/>
        <v/>
      </c>
      <c r="AR61" s="136" t="str">
        <f t="shared" si="54"/>
        <v/>
      </c>
      <c r="AS61" s="292">
        <v>0</v>
      </c>
      <c r="AT61" s="292">
        <f t="shared" si="53"/>
        <v>7.6562499999999992E-2</v>
      </c>
      <c r="AU61" s="292" t="str">
        <f>draw!M$46</f>
        <v>0:4:32</v>
      </c>
      <c r="AV61" s="292">
        <f t="shared" si="40"/>
        <v>7.2870370370370363E-2</v>
      </c>
      <c r="AW61" s="293">
        <f t="shared" si="41"/>
        <v>0</v>
      </c>
      <c r="AX61" s="293">
        <f t="shared" si="42"/>
        <v>0</v>
      </c>
      <c r="AY61" s="293">
        <f t="shared" si="43"/>
        <v>0</v>
      </c>
      <c r="AZ61" s="293">
        <f t="shared" si="44"/>
        <v>15</v>
      </c>
      <c r="BA61" s="293">
        <f t="shared" si="45"/>
        <v>50</v>
      </c>
      <c r="BB61" s="293">
        <f t="shared" si="46"/>
        <v>1</v>
      </c>
      <c r="BC61" s="293">
        <f t="shared" si="47"/>
        <v>32</v>
      </c>
      <c r="BD61" s="293">
        <f t="shared" si="48"/>
        <v>4</v>
      </c>
      <c r="BE61" s="293">
        <f t="shared" si="49"/>
        <v>0</v>
      </c>
      <c r="BF61" s="294">
        <f t="shared" si="50"/>
        <v>6296</v>
      </c>
      <c r="BG61" s="294">
        <f t="shared" si="30"/>
        <v>6296</v>
      </c>
      <c r="BI61" s="136">
        <f t="shared" si="51"/>
        <v>0</v>
      </c>
    </row>
    <row r="62" spans="1:61" ht="13" hidden="1" thickBot="1" x14ac:dyDescent="0.3">
      <c r="A62" s="286">
        <f>draw!A62</f>
        <v>0</v>
      </c>
      <c r="B62" s="286">
        <f>draw!B62</f>
        <v>0</v>
      </c>
      <c r="C62" s="286">
        <f>draw!C62</f>
        <v>0</v>
      </c>
      <c r="D62" s="286">
        <f>draw!E62</f>
        <v>0</v>
      </c>
      <c r="E62" s="287">
        <f>dressage!AC62</f>
        <v>150</v>
      </c>
      <c r="F62" s="288"/>
      <c r="G62" s="289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 t="s">
        <v>48</v>
      </c>
      <c r="AD62" s="290">
        <f t="shared" si="52"/>
        <v>7.6562499999999992E-2</v>
      </c>
      <c r="AE62" s="291">
        <f t="shared" si="31"/>
        <v>2518.4</v>
      </c>
      <c r="AF62" s="291">
        <f t="shared" si="32"/>
        <v>2518.4</v>
      </c>
      <c r="AG62" s="248">
        <f t="shared" si="33"/>
        <v>2668.4</v>
      </c>
      <c r="AH62" s="246">
        <f t="shared" si="34"/>
        <v>1</v>
      </c>
      <c r="AI62" s="244" t="str">
        <f t="shared" si="35"/>
        <v/>
      </c>
      <c r="AJ62" s="244" t="str">
        <f t="shared" si="36"/>
        <v/>
      </c>
      <c r="AK62" s="244" t="str">
        <f t="shared" si="37"/>
        <v/>
      </c>
      <c r="AL62" s="244" t="str">
        <f t="shared" si="38"/>
        <v/>
      </c>
      <c r="AM62" s="244" t="str">
        <f t="shared" si="39"/>
        <v/>
      </c>
      <c r="AN62" s="136" t="str">
        <f t="shared" si="54"/>
        <v/>
      </c>
      <c r="AO62" s="136" t="str">
        <f t="shared" si="54"/>
        <v/>
      </c>
      <c r="AP62" s="136" t="str">
        <f t="shared" si="54"/>
        <v/>
      </c>
      <c r="AQ62" s="136" t="str">
        <f t="shared" si="54"/>
        <v/>
      </c>
      <c r="AR62" s="136" t="str">
        <f t="shared" si="54"/>
        <v/>
      </c>
      <c r="AS62" s="292">
        <v>0</v>
      </c>
      <c r="AT62" s="292">
        <f t="shared" si="53"/>
        <v>7.6562499999999992E-2</v>
      </c>
      <c r="AU62" s="292" t="str">
        <f>draw!M$46</f>
        <v>0:4:32</v>
      </c>
      <c r="AV62" s="292">
        <f t="shared" si="40"/>
        <v>7.2870370370370363E-2</v>
      </c>
      <c r="AW62" s="293">
        <f t="shared" si="41"/>
        <v>0</v>
      </c>
      <c r="AX62" s="293">
        <f t="shared" si="42"/>
        <v>0</v>
      </c>
      <c r="AY62" s="293">
        <f t="shared" si="43"/>
        <v>0</v>
      </c>
      <c r="AZ62" s="293">
        <f t="shared" si="44"/>
        <v>15</v>
      </c>
      <c r="BA62" s="293">
        <f t="shared" si="45"/>
        <v>50</v>
      </c>
      <c r="BB62" s="293">
        <f t="shared" si="46"/>
        <v>1</v>
      </c>
      <c r="BC62" s="293">
        <f t="shared" si="47"/>
        <v>32</v>
      </c>
      <c r="BD62" s="293">
        <f t="shared" si="48"/>
        <v>4</v>
      </c>
      <c r="BE62" s="293">
        <f t="shared" si="49"/>
        <v>0</v>
      </c>
      <c r="BF62" s="294">
        <f t="shared" si="50"/>
        <v>6296</v>
      </c>
      <c r="BG62" s="294">
        <f t="shared" si="30"/>
        <v>6296</v>
      </c>
      <c r="BI62" s="136">
        <f t="shared" si="51"/>
        <v>0</v>
      </c>
    </row>
    <row r="63" spans="1:61" ht="13" hidden="1" thickBot="1" x14ac:dyDescent="0.3">
      <c r="A63" s="286">
        <f>draw!A63</f>
        <v>0</v>
      </c>
      <c r="B63" s="286">
        <f>draw!B63</f>
        <v>0</v>
      </c>
      <c r="C63" s="286">
        <f>draw!C63</f>
        <v>0</v>
      </c>
      <c r="D63" s="286">
        <f>draw!E63</f>
        <v>0</v>
      </c>
      <c r="E63" s="287">
        <f>dressage!AC63</f>
        <v>150</v>
      </c>
      <c r="F63" s="288"/>
      <c r="G63" s="289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 t="s">
        <v>48</v>
      </c>
      <c r="AD63" s="290">
        <f t="shared" si="52"/>
        <v>7.6562499999999992E-2</v>
      </c>
      <c r="AE63" s="291">
        <f t="shared" si="31"/>
        <v>2518.4</v>
      </c>
      <c r="AF63" s="291">
        <f t="shared" si="32"/>
        <v>2518.4</v>
      </c>
      <c r="AG63" s="248">
        <f t="shared" si="33"/>
        <v>2668.4</v>
      </c>
      <c r="AH63" s="246">
        <f t="shared" si="34"/>
        <v>1</v>
      </c>
      <c r="AI63" s="244" t="str">
        <f t="shared" si="35"/>
        <v/>
      </c>
      <c r="AJ63" s="244" t="str">
        <f t="shared" si="36"/>
        <v/>
      </c>
      <c r="AK63" s="244" t="str">
        <f t="shared" si="37"/>
        <v/>
      </c>
      <c r="AL63" s="244" t="str">
        <f t="shared" si="38"/>
        <v/>
      </c>
      <c r="AM63" s="244" t="str">
        <f t="shared" si="39"/>
        <v/>
      </c>
      <c r="AN63" s="136" t="str">
        <f t="shared" si="54"/>
        <v/>
      </c>
      <c r="AO63" s="136" t="str">
        <f t="shared" si="54"/>
        <v/>
      </c>
      <c r="AP63" s="136" t="str">
        <f t="shared" si="54"/>
        <v/>
      </c>
      <c r="AQ63" s="136" t="str">
        <f t="shared" si="54"/>
        <v/>
      </c>
      <c r="AR63" s="136" t="str">
        <f t="shared" si="54"/>
        <v/>
      </c>
      <c r="AS63" s="292">
        <v>0</v>
      </c>
      <c r="AT63" s="292">
        <f t="shared" si="53"/>
        <v>7.6562499999999992E-2</v>
      </c>
      <c r="AU63" s="292" t="str">
        <f>draw!M$46</f>
        <v>0:4:32</v>
      </c>
      <c r="AV63" s="292">
        <f t="shared" si="40"/>
        <v>7.2870370370370363E-2</v>
      </c>
      <c r="AW63" s="293">
        <f t="shared" si="41"/>
        <v>0</v>
      </c>
      <c r="AX63" s="293">
        <f t="shared" si="42"/>
        <v>0</v>
      </c>
      <c r="AY63" s="293">
        <f t="shared" si="43"/>
        <v>0</v>
      </c>
      <c r="AZ63" s="293">
        <f t="shared" si="44"/>
        <v>15</v>
      </c>
      <c r="BA63" s="293">
        <f t="shared" si="45"/>
        <v>50</v>
      </c>
      <c r="BB63" s="293">
        <f t="shared" si="46"/>
        <v>1</v>
      </c>
      <c r="BC63" s="293">
        <f t="shared" si="47"/>
        <v>32</v>
      </c>
      <c r="BD63" s="293">
        <f t="shared" si="48"/>
        <v>4</v>
      </c>
      <c r="BE63" s="293">
        <f t="shared" si="49"/>
        <v>0</v>
      </c>
      <c r="BF63" s="294">
        <f t="shared" si="50"/>
        <v>6296</v>
      </c>
      <c r="BG63" s="294">
        <f t="shared" si="30"/>
        <v>6296</v>
      </c>
      <c r="BI63" s="136">
        <f t="shared" si="51"/>
        <v>0</v>
      </c>
    </row>
    <row r="64" spans="1:61" ht="13" hidden="1" thickBot="1" x14ac:dyDescent="0.3">
      <c r="A64" s="286">
        <f>draw!A64</f>
        <v>0</v>
      </c>
      <c r="B64" s="286">
        <f>draw!B64</f>
        <v>0</v>
      </c>
      <c r="C64" s="286">
        <f>draw!C64</f>
        <v>0</v>
      </c>
      <c r="D64" s="286">
        <f>draw!E64</f>
        <v>0</v>
      </c>
      <c r="E64" s="287">
        <f>dressage!AC64</f>
        <v>150</v>
      </c>
      <c r="F64" s="288"/>
      <c r="G64" s="289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 t="s">
        <v>48</v>
      </c>
      <c r="AD64" s="290">
        <f t="shared" si="52"/>
        <v>7.6562499999999992E-2</v>
      </c>
      <c r="AE64" s="291">
        <f t="shared" si="31"/>
        <v>2518.4</v>
      </c>
      <c r="AF64" s="291">
        <f t="shared" si="32"/>
        <v>2518.4</v>
      </c>
      <c r="AG64" s="248">
        <f t="shared" si="33"/>
        <v>2668.4</v>
      </c>
      <c r="AH64" s="246">
        <f t="shared" si="34"/>
        <v>1</v>
      </c>
      <c r="AI64" s="244" t="str">
        <f t="shared" si="35"/>
        <v/>
      </c>
      <c r="AJ64" s="244" t="str">
        <f t="shared" si="36"/>
        <v/>
      </c>
      <c r="AK64" s="244" t="str">
        <f t="shared" si="37"/>
        <v/>
      </c>
      <c r="AL64" s="244" t="str">
        <f t="shared" si="38"/>
        <v/>
      </c>
      <c r="AM64" s="244" t="str">
        <f t="shared" si="39"/>
        <v/>
      </c>
      <c r="AN64" s="136" t="str">
        <f t="shared" si="54"/>
        <v/>
      </c>
      <c r="AO64" s="136" t="str">
        <f t="shared" si="54"/>
        <v/>
      </c>
      <c r="AP64" s="136" t="str">
        <f t="shared" si="54"/>
        <v/>
      </c>
      <c r="AQ64" s="136" t="str">
        <f t="shared" si="54"/>
        <v/>
      </c>
      <c r="AR64" s="136" t="str">
        <f t="shared" si="54"/>
        <v/>
      </c>
      <c r="AS64" s="292">
        <v>0</v>
      </c>
      <c r="AT64" s="292">
        <f t="shared" si="53"/>
        <v>7.6562499999999992E-2</v>
      </c>
      <c r="AU64" s="292" t="str">
        <f>draw!M$46</f>
        <v>0:4:32</v>
      </c>
      <c r="AV64" s="292">
        <f t="shared" si="40"/>
        <v>7.2870370370370363E-2</v>
      </c>
      <c r="AW64" s="293">
        <f t="shared" si="41"/>
        <v>0</v>
      </c>
      <c r="AX64" s="293">
        <f t="shared" si="42"/>
        <v>0</v>
      </c>
      <c r="AY64" s="293">
        <f t="shared" si="43"/>
        <v>0</v>
      </c>
      <c r="AZ64" s="293">
        <f t="shared" si="44"/>
        <v>15</v>
      </c>
      <c r="BA64" s="293">
        <f t="shared" si="45"/>
        <v>50</v>
      </c>
      <c r="BB64" s="293">
        <f t="shared" si="46"/>
        <v>1</v>
      </c>
      <c r="BC64" s="293">
        <f t="shared" si="47"/>
        <v>32</v>
      </c>
      <c r="BD64" s="293">
        <f t="shared" si="48"/>
        <v>4</v>
      </c>
      <c r="BE64" s="293">
        <f t="shared" si="49"/>
        <v>0</v>
      </c>
      <c r="BF64" s="294">
        <f t="shared" si="50"/>
        <v>6296</v>
      </c>
      <c r="BG64" s="294">
        <f t="shared" si="30"/>
        <v>6296</v>
      </c>
      <c r="BI64" s="136">
        <f t="shared" si="51"/>
        <v>0</v>
      </c>
    </row>
    <row r="65" spans="1:61" ht="13" hidden="1" thickBot="1" x14ac:dyDescent="0.3">
      <c r="A65" s="286">
        <f>draw!A65</f>
        <v>0</v>
      </c>
      <c r="B65" s="286">
        <f>draw!B65</f>
        <v>0</v>
      </c>
      <c r="C65" s="286">
        <f>draw!C65</f>
        <v>0</v>
      </c>
      <c r="D65" s="286">
        <f>draw!E65</f>
        <v>0</v>
      </c>
      <c r="E65" s="287">
        <f>dressage!AC65</f>
        <v>150</v>
      </c>
      <c r="F65" s="288"/>
      <c r="G65" s="289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 t="s">
        <v>48</v>
      </c>
      <c r="AD65" s="290">
        <f t="shared" si="52"/>
        <v>7.6562499999999992E-2</v>
      </c>
      <c r="AE65" s="291">
        <f t="shared" si="31"/>
        <v>2518.4</v>
      </c>
      <c r="AF65" s="291">
        <f t="shared" si="32"/>
        <v>2518.4</v>
      </c>
      <c r="AG65" s="248">
        <f t="shared" si="33"/>
        <v>2668.4</v>
      </c>
      <c r="AH65" s="246">
        <f t="shared" si="34"/>
        <v>1</v>
      </c>
      <c r="AI65" s="244" t="str">
        <f t="shared" si="35"/>
        <v/>
      </c>
      <c r="AJ65" s="244" t="str">
        <f t="shared" si="36"/>
        <v/>
      </c>
      <c r="AK65" s="244" t="str">
        <f t="shared" si="37"/>
        <v/>
      </c>
      <c r="AL65" s="244" t="str">
        <f t="shared" si="38"/>
        <v/>
      </c>
      <c r="AM65" s="244" t="str">
        <f t="shared" si="39"/>
        <v/>
      </c>
      <c r="AN65" s="136" t="str">
        <f t="shared" si="54"/>
        <v/>
      </c>
      <c r="AO65" s="136" t="str">
        <f t="shared" si="54"/>
        <v/>
      </c>
      <c r="AP65" s="136" t="str">
        <f t="shared" si="54"/>
        <v/>
      </c>
      <c r="AQ65" s="136" t="str">
        <f t="shared" si="54"/>
        <v/>
      </c>
      <c r="AR65" s="136" t="str">
        <f t="shared" si="54"/>
        <v/>
      </c>
      <c r="AS65" s="292">
        <v>0</v>
      </c>
      <c r="AT65" s="292">
        <f t="shared" si="53"/>
        <v>7.6562499999999992E-2</v>
      </c>
      <c r="AU65" s="292" t="str">
        <f>draw!M$46</f>
        <v>0:4:32</v>
      </c>
      <c r="AV65" s="292">
        <f t="shared" si="40"/>
        <v>7.2870370370370363E-2</v>
      </c>
      <c r="AW65" s="293">
        <f t="shared" si="41"/>
        <v>0</v>
      </c>
      <c r="AX65" s="293">
        <f t="shared" si="42"/>
        <v>0</v>
      </c>
      <c r="AY65" s="293">
        <f t="shared" si="43"/>
        <v>0</v>
      </c>
      <c r="AZ65" s="293">
        <f t="shared" si="44"/>
        <v>15</v>
      </c>
      <c r="BA65" s="293">
        <f t="shared" si="45"/>
        <v>50</v>
      </c>
      <c r="BB65" s="293">
        <f t="shared" si="46"/>
        <v>1</v>
      </c>
      <c r="BC65" s="293">
        <f t="shared" si="47"/>
        <v>32</v>
      </c>
      <c r="BD65" s="293">
        <f t="shared" si="48"/>
        <v>4</v>
      </c>
      <c r="BE65" s="293">
        <f t="shared" si="49"/>
        <v>0</v>
      </c>
      <c r="BF65" s="294">
        <f t="shared" si="50"/>
        <v>6296</v>
      </c>
      <c r="BG65" s="294">
        <f t="shared" si="30"/>
        <v>6296</v>
      </c>
      <c r="BI65" s="136">
        <f t="shared" si="51"/>
        <v>0</v>
      </c>
    </row>
    <row r="66" spans="1:61" ht="13" hidden="1" thickBot="1" x14ac:dyDescent="0.3">
      <c r="A66" s="286">
        <f>draw!A66</f>
        <v>0</v>
      </c>
      <c r="B66" s="286">
        <f>draw!B66</f>
        <v>0</v>
      </c>
      <c r="C66" s="286">
        <f>draw!C66</f>
        <v>0</v>
      </c>
      <c r="D66" s="286">
        <f>draw!E66</f>
        <v>0</v>
      </c>
      <c r="E66" s="287">
        <f>dressage!AC66</f>
        <v>150</v>
      </c>
      <c r="F66" s="288"/>
      <c r="G66" s="289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 t="s">
        <v>48</v>
      </c>
      <c r="AD66" s="290">
        <f t="shared" si="52"/>
        <v>7.6562499999999992E-2</v>
      </c>
      <c r="AE66" s="291">
        <f t="shared" si="31"/>
        <v>2518.4</v>
      </c>
      <c r="AF66" s="291">
        <f t="shared" si="32"/>
        <v>2518.4</v>
      </c>
      <c r="AG66" s="248">
        <f t="shared" si="33"/>
        <v>2668.4</v>
      </c>
      <c r="AH66" s="246">
        <f t="shared" si="34"/>
        <v>1</v>
      </c>
      <c r="AI66" s="244" t="str">
        <f t="shared" si="35"/>
        <v/>
      </c>
      <c r="AJ66" s="244" t="str">
        <f t="shared" si="36"/>
        <v/>
      </c>
      <c r="AK66" s="244" t="str">
        <f t="shared" si="37"/>
        <v/>
      </c>
      <c r="AL66" s="244" t="str">
        <f t="shared" si="38"/>
        <v/>
      </c>
      <c r="AM66" s="244" t="str">
        <f t="shared" si="39"/>
        <v/>
      </c>
      <c r="AN66" s="136" t="str">
        <f t="shared" si="54"/>
        <v/>
      </c>
      <c r="AO66" s="136" t="str">
        <f t="shared" si="54"/>
        <v/>
      </c>
      <c r="AP66" s="136" t="str">
        <f t="shared" si="54"/>
        <v/>
      </c>
      <c r="AQ66" s="136" t="str">
        <f t="shared" si="54"/>
        <v/>
      </c>
      <c r="AR66" s="136" t="str">
        <f t="shared" si="54"/>
        <v/>
      </c>
      <c r="AS66" s="292">
        <v>0</v>
      </c>
      <c r="AT66" s="292">
        <f t="shared" si="53"/>
        <v>7.6562499999999992E-2</v>
      </c>
      <c r="AU66" s="292" t="str">
        <f>draw!M$46</f>
        <v>0:4:32</v>
      </c>
      <c r="AV66" s="292">
        <f t="shared" si="40"/>
        <v>7.2870370370370363E-2</v>
      </c>
      <c r="AW66" s="293">
        <f t="shared" si="41"/>
        <v>0</v>
      </c>
      <c r="AX66" s="293">
        <f t="shared" si="42"/>
        <v>0</v>
      </c>
      <c r="AY66" s="293">
        <f t="shared" si="43"/>
        <v>0</v>
      </c>
      <c r="AZ66" s="293">
        <f t="shared" si="44"/>
        <v>15</v>
      </c>
      <c r="BA66" s="293">
        <f t="shared" si="45"/>
        <v>50</v>
      </c>
      <c r="BB66" s="293">
        <f t="shared" si="46"/>
        <v>1</v>
      </c>
      <c r="BC66" s="293">
        <f t="shared" si="47"/>
        <v>32</v>
      </c>
      <c r="BD66" s="293">
        <f t="shared" si="48"/>
        <v>4</v>
      </c>
      <c r="BE66" s="293">
        <f t="shared" si="49"/>
        <v>0</v>
      </c>
      <c r="BF66" s="294">
        <f t="shared" si="50"/>
        <v>6296</v>
      </c>
      <c r="BG66" s="294">
        <f t="shared" si="30"/>
        <v>6296</v>
      </c>
      <c r="BI66" s="136">
        <f t="shared" si="51"/>
        <v>0</v>
      </c>
    </row>
    <row r="67" spans="1:61" ht="13" hidden="1" thickBot="1" x14ac:dyDescent="0.3">
      <c r="A67" s="286">
        <f>draw!A67</f>
        <v>0</v>
      </c>
      <c r="B67" s="286">
        <f>draw!B67</f>
        <v>0</v>
      </c>
      <c r="C67" s="286">
        <f>draw!C67</f>
        <v>0</v>
      </c>
      <c r="D67" s="286">
        <f>draw!E67</f>
        <v>0</v>
      </c>
      <c r="E67" s="287">
        <f>dressage!AC67</f>
        <v>150</v>
      </c>
      <c r="F67" s="288"/>
      <c r="G67" s="289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 t="s">
        <v>48</v>
      </c>
      <c r="AD67" s="290">
        <f t="shared" si="52"/>
        <v>7.6562499999999992E-2</v>
      </c>
      <c r="AE67" s="291">
        <f t="shared" si="31"/>
        <v>2518.4</v>
      </c>
      <c r="AF67" s="291">
        <f t="shared" si="32"/>
        <v>2518.4</v>
      </c>
      <c r="AG67" s="248">
        <f t="shared" si="33"/>
        <v>2668.4</v>
      </c>
      <c r="AH67" s="246">
        <f t="shared" si="34"/>
        <v>1</v>
      </c>
      <c r="AI67" s="244" t="str">
        <f t="shared" si="35"/>
        <v/>
      </c>
      <c r="AJ67" s="244" t="str">
        <f t="shared" si="36"/>
        <v/>
      </c>
      <c r="AK67" s="244" t="str">
        <f t="shared" si="37"/>
        <v/>
      </c>
      <c r="AL67" s="244" t="str">
        <f t="shared" si="38"/>
        <v/>
      </c>
      <c r="AM67" s="244" t="str">
        <f t="shared" si="39"/>
        <v/>
      </c>
      <c r="AN67" s="136" t="str">
        <f t="shared" si="54"/>
        <v/>
      </c>
      <c r="AO67" s="136" t="str">
        <f t="shared" si="54"/>
        <v/>
      </c>
      <c r="AP67" s="136" t="str">
        <f t="shared" si="54"/>
        <v/>
      </c>
      <c r="AQ67" s="136" t="str">
        <f t="shared" si="54"/>
        <v/>
      </c>
      <c r="AR67" s="136" t="str">
        <f t="shared" si="54"/>
        <v/>
      </c>
      <c r="AS67" s="292">
        <v>0</v>
      </c>
      <c r="AT67" s="292">
        <f t="shared" si="53"/>
        <v>7.6562499999999992E-2</v>
      </c>
      <c r="AU67" s="292" t="str">
        <f>draw!M$46</f>
        <v>0:4:32</v>
      </c>
      <c r="AV67" s="292">
        <f t="shared" si="40"/>
        <v>7.2870370370370363E-2</v>
      </c>
      <c r="AW67" s="293">
        <f t="shared" si="41"/>
        <v>0</v>
      </c>
      <c r="AX67" s="293">
        <f t="shared" si="42"/>
        <v>0</v>
      </c>
      <c r="AY67" s="293">
        <f t="shared" si="43"/>
        <v>0</v>
      </c>
      <c r="AZ67" s="293">
        <f t="shared" si="44"/>
        <v>15</v>
      </c>
      <c r="BA67" s="293">
        <f t="shared" si="45"/>
        <v>50</v>
      </c>
      <c r="BB67" s="293">
        <f t="shared" si="46"/>
        <v>1</v>
      </c>
      <c r="BC67" s="293">
        <f t="shared" si="47"/>
        <v>32</v>
      </c>
      <c r="BD67" s="293">
        <f t="shared" si="48"/>
        <v>4</v>
      </c>
      <c r="BE67" s="293">
        <f t="shared" si="49"/>
        <v>0</v>
      </c>
      <c r="BF67" s="294">
        <f t="shared" si="50"/>
        <v>6296</v>
      </c>
      <c r="BG67" s="294">
        <f t="shared" si="30"/>
        <v>6296</v>
      </c>
      <c r="BI67" s="136">
        <f t="shared" si="51"/>
        <v>0</v>
      </c>
    </row>
    <row r="68" spans="1:61" x14ac:dyDescent="0.25">
      <c r="A68" s="295"/>
      <c r="B68" s="295"/>
      <c r="C68" s="295"/>
      <c r="D68" s="295"/>
      <c r="E68" s="296"/>
      <c r="F68" s="297"/>
      <c r="G68" s="298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300"/>
      <c r="AE68" s="301"/>
      <c r="AF68" s="301"/>
      <c r="AG68" s="302"/>
      <c r="AH68" s="303"/>
    </row>
    <row r="69" spans="1:61" ht="18" x14ac:dyDescent="0.4">
      <c r="A69" s="306" t="str">
        <f>draw!A69</f>
        <v>DURAL PONY CLUB CLOSED ODE 2017</v>
      </c>
      <c r="B69" s="326"/>
      <c r="C69" s="327"/>
      <c r="D69" s="327"/>
      <c r="E69" s="312"/>
      <c r="AE69" s="328"/>
    </row>
    <row r="70" spans="1:61" ht="18.5" thickBot="1" x14ac:dyDescent="0.45">
      <c r="A70" s="256" t="str">
        <f>draw!A70</f>
        <v>C Grade</v>
      </c>
      <c r="B70" s="329"/>
      <c r="C70" s="329"/>
      <c r="D70" s="329"/>
      <c r="G70" s="259"/>
      <c r="Y70" s="261" t="s">
        <v>142</v>
      </c>
      <c r="AC70" s="260"/>
      <c r="AD70" s="262">
        <f>AU72</f>
        <v>2.8819444444444444E-3</v>
      </c>
      <c r="AE70" s="330"/>
      <c r="AI70" s="265" t="s">
        <v>69</v>
      </c>
      <c r="AJ70" s="266"/>
      <c r="AK70" s="266"/>
      <c r="AL70" s="266"/>
      <c r="AM70" s="267"/>
      <c r="AN70" s="268" t="s">
        <v>71</v>
      </c>
      <c r="AO70" s="269"/>
      <c r="AP70" s="269"/>
      <c r="AQ70" s="269"/>
      <c r="AR70" s="270"/>
    </row>
    <row r="71" spans="1:61" ht="27" thickBot="1" x14ac:dyDescent="0.4">
      <c r="A71" s="331" t="str">
        <f>draw!A71</f>
        <v>No</v>
      </c>
      <c r="B71" s="332" t="str">
        <f>draw!B71</f>
        <v>Name</v>
      </c>
      <c r="C71" s="331" t="str">
        <f>draw!C71</f>
        <v>Surname</v>
      </c>
      <c r="D71" s="331" t="str">
        <f>draw!E71</f>
        <v>Club</v>
      </c>
      <c r="E71" s="316" t="s">
        <v>6</v>
      </c>
      <c r="F71" s="317" t="s">
        <v>7</v>
      </c>
      <c r="G71" s="275" t="s">
        <v>8</v>
      </c>
      <c r="H71" s="318">
        <v>1</v>
      </c>
      <c r="I71" s="318">
        <f t="shared" ref="I71:AC71" si="55">H71+1</f>
        <v>2</v>
      </c>
      <c r="J71" s="318">
        <f t="shared" si="55"/>
        <v>3</v>
      </c>
      <c r="K71" s="318">
        <f t="shared" si="55"/>
        <v>4</v>
      </c>
      <c r="L71" s="318">
        <f t="shared" si="55"/>
        <v>5</v>
      </c>
      <c r="M71" s="318">
        <f t="shared" si="55"/>
        <v>6</v>
      </c>
      <c r="N71" s="318">
        <f t="shared" si="55"/>
        <v>7</v>
      </c>
      <c r="O71" s="318">
        <f t="shared" si="55"/>
        <v>8</v>
      </c>
      <c r="P71" s="318">
        <f t="shared" si="55"/>
        <v>9</v>
      </c>
      <c r="Q71" s="318">
        <f t="shared" si="55"/>
        <v>10</v>
      </c>
      <c r="R71" s="318">
        <f t="shared" si="55"/>
        <v>11</v>
      </c>
      <c r="S71" s="318">
        <f t="shared" si="55"/>
        <v>12</v>
      </c>
      <c r="T71" s="318">
        <f t="shared" si="55"/>
        <v>13</v>
      </c>
      <c r="U71" s="318">
        <f t="shared" si="55"/>
        <v>14</v>
      </c>
      <c r="V71" s="318">
        <f t="shared" si="55"/>
        <v>15</v>
      </c>
      <c r="W71" s="318">
        <f t="shared" si="55"/>
        <v>16</v>
      </c>
      <c r="X71" s="318">
        <f t="shared" si="55"/>
        <v>17</v>
      </c>
      <c r="Y71" s="318">
        <f t="shared" si="55"/>
        <v>18</v>
      </c>
      <c r="Z71" s="318">
        <f t="shared" si="55"/>
        <v>19</v>
      </c>
      <c r="AA71" s="318">
        <f t="shared" si="55"/>
        <v>20</v>
      </c>
      <c r="AB71" s="318">
        <f t="shared" si="55"/>
        <v>21</v>
      </c>
      <c r="AC71" s="318">
        <f t="shared" si="55"/>
        <v>22</v>
      </c>
      <c r="AD71" s="319" t="str">
        <f>$AD$3</f>
        <v>X/C time</v>
      </c>
      <c r="AE71" s="283" t="s">
        <v>10</v>
      </c>
      <c r="AF71" s="283" t="s">
        <v>11</v>
      </c>
      <c r="AG71" s="320" t="str">
        <f t="shared" ref="AG71:AR71" si="56">AG$3</f>
        <v>Total</v>
      </c>
      <c r="AH71" s="321" t="str">
        <f t="shared" si="56"/>
        <v>Place</v>
      </c>
      <c r="AI71" s="283" t="str">
        <f t="shared" si="56"/>
        <v>Dural</v>
      </c>
      <c r="AJ71" s="283" t="str">
        <f t="shared" si="56"/>
        <v>ES</v>
      </c>
      <c r="AK71" s="283" t="str">
        <f t="shared" si="56"/>
        <v>Dural (Led)</v>
      </c>
      <c r="AL71" s="283" t="str">
        <f t="shared" si="56"/>
        <v>Other (Led)</v>
      </c>
      <c r="AM71" s="283" t="str">
        <f t="shared" si="56"/>
        <v>Others</v>
      </c>
      <c r="AN71" s="283" t="str">
        <f t="shared" si="56"/>
        <v>Dural</v>
      </c>
      <c r="AO71" s="283" t="str">
        <f t="shared" si="56"/>
        <v>ES</v>
      </c>
      <c r="AP71" s="283" t="str">
        <f t="shared" si="56"/>
        <v>Dural (Led)</v>
      </c>
      <c r="AQ71" s="283" t="str">
        <f t="shared" si="56"/>
        <v>Other (Led)</v>
      </c>
      <c r="AR71" s="283" t="str">
        <f t="shared" si="56"/>
        <v>Others</v>
      </c>
      <c r="AS71" s="333" t="s">
        <v>12</v>
      </c>
      <c r="AT71" s="333" t="s">
        <v>13</v>
      </c>
      <c r="AU71" s="334" t="s">
        <v>14</v>
      </c>
      <c r="AV71" s="333" t="s">
        <v>15</v>
      </c>
      <c r="AW71" s="333" t="s">
        <v>16</v>
      </c>
      <c r="AX71" s="333" t="s">
        <v>17</v>
      </c>
      <c r="AY71" s="333" t="s">
        <v>18</v>
      </c>
      <c r="AZ71" s="333" t="s">
        <v>19</v>
      </c>
      <c r="BA71" s="333" t="s">
        <v>20</v>
      </c>
      <c r="BB71" s="333" t="s">
        <v>21</v>
      </c>
      <c r="BC71" s="333" t="s">
        <v>22</v>
      </c>
      <c r="BD71" s="333" t="s">
        <v>23</v>
      </c>
      <c r="BE71" s="333" t="s">
        <v>24</v>
      </c>
      <c r="BF71" s="335" t="s">
        <v>25</v>
      </c>
      <c r="BG71" s="334" t="s">
        <v>26</v>
      </c>
      <c r="BH71" s="333"/>
      <c r="BI71" s="325" t="s">
        <v>27</v>
      </c>
    </row>
    <row r="72" spans="1:61" ht="13" thickBot="1" x14ac:dyDescent="0.3">
      <c r="A72" s="286">
        <f>draw!A72</f>
        <v>3</v>
      </c>
      <c r="B72" s="286" t="str">
        <f>draw!B72</f>
        <v>Courtney Williams</v>
      </c>
      <c r="C72" s="286">
        <f>draw!C72</f>
        <v>0</v>
      </c>
      <c r="D72" s="286" t="str">
        <f>draw!E72</f>
        <v>DUR</v>
      </c>
      <c r="E72" s="287">
        <f>dressage!AC72</f>
        <v>50.480769230769234</v>
      </c>
      <c r="F72" s="288">
        <v>0</v>
      </c>
      <c r="G72" s="288">
        <v>2</v>
      </c>
      <c r="H72" s="247"/>
      <c r="I72" s="247"/>
      <c r="J72" s="247"/>
      <c r="K72" s="247"/>
      <c r="L72" s="247"/>
      <c r="M72" s="247"/>
      <c r="N72" s="247">
        <v>20</v>
      </c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 t="s">
        <v>48</v>
      </c>
      <c r="AD72" s="290">
        <f>AT72-AS72</f>
        <v>3.9236111111111069E-3</v>
      </c>
      <c r="AE72" s="291">
        <f>BG72*0.4</f>
        <v>36</v>
      </c>
      <c r="AF72" s="291">
        <f>SUM(H72:AC72)+AE72</f>
        <v>56</v>
      </c>
      <c r="AG72" s="248">
        <f>IF(BI72&gt;0,"E",E72+F72+G72+AF72)</f>
        <v>108.48076923076923</v>
      </c>
      <c r="AH72" s="246">
        <f>IF(AG72="E","E",RANK(AG72,AG$72:AG$82,1))</f>
        <v>4</v>
      </c>
      <c r="AI72" s="244" t="str">
        <f>IF(AN72="","",RANK(AN72,AN$72:AN$101,1))</f>
        <v/>
      </c>
      <c r="AJ72" s="244" t="str">
        <f>IF(AO72="","",RANK(AO72,AO$72:AO$101,1))</f>
        <v/>
      </c>
      <c r="AK72" s="244" t="str">
        <f>IF(AP72="","",RANK(AP72,AP$72:AP$101,1))</f>
        <v/>
      </c>
      <c r="AL72" s="244" t="str">
        <f>IF(AQ72="","",RANK(AQ72,AQ$72:AQ$101,1))</f>
        <v/>
      </c>
      <c r="AM72" s="244" t="str">
        <f>IF(AR72="","",RANK(AR72,AR$72:AR$101,1))</f>
        <v/>
      </c>
      <c r="AN72" s="136" t="str">
        <f t="shared" ref="AN72:AR93" si="57">IF($D72=AN$3,$AG72,"")</f>
        <v/>
      </c>
      <c r="AO72" s="136" t="str">
        <f t="shared" si="57"/>
        <v/>
      </c>
      <c r="AP72" s="136" t="str">
        <f t="shared" si="57"/>
        <v/>
      </c>
      <c r="AQ72" s="136" t="str">
        <f t="shared" si="57"/>
        <v/>
      </c>
      <c r="AR72" s="136" t="str">
        <f t="shared" si="57"/>
        <v/>
      </c>
      <c r="AS72" s="292">
        <v>4.8611111111111112E-2</v>
      </c>
      <c r="AT72" s="292">
        <v>5.2534722222222219E-2</v>
      </c>
      <c r="AU72" s="292">
        <f>draw!M$80</f>
        <v>2.8819444444444444E-3</v>
      </c>
      <c r="AV72" s="292">
        <f>IF(AT72-AS72-AU$72&lt;0,0,AT72-AS72-AU$72)</f>
        <v>1.0416666666666625E-3</v>
      </c>
      <c r="AW72" s="293">
        <f>SECOND(AS72)</f>
        <v>0</v>
      </c>
      <c r="AX72" s="293">
        <f>MINUTE(AS72)</f>
        <v>10</v>
      </c>
      <c r="AY72" s="293">
        <f>HOUR(AS72)</f>
        <v>1</v>
      </c>
      <c r="AZ72" s="293">
        <f>SECOND(AT72)</f>
        <v>39</v>
      </c>
      <c r="BA72" s="293">
        <f>MINUTE(AT72)</f>
        <v>15</v>
      </c>
      <c r="BB72" s="293">
        <f>HOUR(AT72)</f>
        <v>1</v>
      </c>
      <c r="BC72" s="293">
        <f>SECOND(AU72)</f>
        <v>9</v>
      </c>
      <c r="BD72" s="293">
        <f>MINUTE(AU72)</f>
        <v>4</v>
      </c>
      <c r="BE72" s="293">
        <f>HOUR(AU72)</f>
        <v>0</v>
      </c>
      <c r="BF72" s="294">
        <f t="shared" ref="BF72:BF82" si="58">(AZ72-AW72-BC72)+(BA72-AX72-BD72)*60+(BB72-AY72-BE72)*3600</f>
        <v>90</v>
      </c>
      <c r="BG72" s="294">
        <f t="shared" ref="BG72:BG101" si="59">IF(BF72&lt;-20,(BF72+20)*-1,IF(BF72&gt;0,BF72,0))</f>
        <v>90</v>
      </c>
      <c r="BI72" s="136">
        <f>COUNTIF(E72:AE72,"E")</f>
        <v>0</v>
      </c>
    </row>
    <row r="73" spans="1:61" ht="13" thickBot="1" x14ac:dyDescent="0.3">
      <c r="A73" s="286">
        <f>draw!A73</f>
        <v>4</v>
      </c>
      <c r="B73" s="286" t="str">
        <f>draw!B73</f>
        <v>Emily Hankins</v>
      </c>
      <c r="C73" s="286">
        <f>draw!C73</f>
        <v>0</v>
      </c>
      <c r="D73" s="286" t="str">
        <f>draw!E73</f>
        <v xml:space="preserve">DUR </v>
      </c>
      <c r="E73" s="287">
        <f>dressage!AC73</f>
        <v>49.615384615384613</v>
      </c>
      <c r="F73" s="288">
        <v>0</v>
      </c>
      <c r="G73" s="288">
        <v>0</v>
      </c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 t="s">
        <v>277</v>
      </c>
      <c r="U73" s="247"/>
      <c r="V73" s="247"/>
      <c r="W73" s="247"/>
      <c r="X73" s="247"/>
      <c r="Y73" s="247"/>
      <c r="Z73" s="247"/>
      <c r="AA73" s="247"/>
      <c r="AB73" s="247"/>
      <c r="AC73" s="247" t="s">
        <v>48</v>
      </c>
      <c r="AD73" s="290">
        <f t="shared" ref="AD73:AD101" si="60">AT73</f>
        <v>5.3773148148148153E-2</v>
      </c>
      <c r="AE73" s="291">
        <f t="shared" ref="AE73:AE101" si="61">BG73*0.4</f>
        <v>5.6000000000000005</v>
      </c>
      <c r="AF73" s="291">
        <f t="shared" ref="AF73:AF101" si="62">SUM(H73:AC73)+AE73</f>
        <v>5.6000000000000005</v>
      </c>
      <c r="AG73" s="248" t="str">
        <f t="shared" ref="AG73:AG101" si="63">IF(BI73&gt;0,"E",E73+F73+G73+AF73)</f>
        <v>E</v>
      </c>
      <c r="AH73" s="246" t="str">
        <f t="shared" ref="AH73:AH82" si="64">IF(AG73="E","E",RANK(AG73,AG$72:AG$82,1))</f>
        <v>E</v>
      </c>
      <c r="AI73" s="244" t="str">
        <f t="shared" ref="AI73:AI101" si="65">IF(AN73="","",RANK(AN73,AN$72:AN$101,1))</f>
        <v/>
      </c>
      <c r="AJ73" s="244" t="str">
        <f t="shared" ref="AJ73:AJ101" si="66">IF(AO73="","",RANK(AO73,AO$72:AO$101,1))</f>
        <v/>
      </c>
      <c r="AK73" s="244" t="str">
        <f t="shared" ref="AK73:AK101" si="67">IF(AP73="","",RANK(AP73,AP$72:AP$101,1))</f>
        <v/>
      </c>
      <c r="AL73" s="244" t="str">
        <f t="shared" ref="AL73:AL101" si="68">IF(AQ73="","",RANK(AQ73,AQ$72:AQ$101,1))</f>
        <v/>
      </c>
      <c r="AM73" s="244" t="str">
        <f t="shared" ref="AM73:AM101" si="69">IF(AR73="","",RANK(AR73,AR$72:AR$101,1))</f>
        <v/>
      </c>
      <c r="AN73" s="136" t="str">
        <f t="shared" si="57"/>
        <v/>
      </c>
      <c r="AO73" s="136" t="str">
        <f t="shared" si="57"/>
        <v/>
      </c>
      <c r="AP73" s="136" t="str">
        <f t="shared" si="57"/>
        <v/>
      </c>
      <c r="AQ73" s="136" t="str">
        <f t="shared" si="57"/>
        <v/>
      </c>
      <c r="AR73" s="136" t="str">
        <f t="shared" si="57"/>
        <v/>
      </c>
      <c r="AS73" s="292">
        <v>5.0729166666666665E-2</v>
      </c>
      <c r="AT73" s="292">
        <v>5.3773148148148153E-2</v>
      </c>
      <c r="AU73" s="292">
        <f>draw!M$80</f>
        <v>2.8819444444444444E-3</v>
      </c>
      <c r="AV73" s="292">
        <f t="shared" ref="AV73:AV101" si="70">IF(AT73-AS73-AU$72&lt;0,0,AT73-AS73-AU$72)</f>
        <v>1.6203703703704343E-4</v>
      </c>
      <c r="AW73" s="293">
        <f t="shared" ref="AW73:AW101" si="71">SECOND(AS73)</f>
        <v>3</v>
      </c>
      <c r="AX73" s="293">
        <f t="shared" ref="AX73:AX101" si="72">MINUTE(AS73)</f>
        <v>13</v>
      </c>
      <c r="AY73" s="293">
        <f t="shared" ref="AY73:AY101" si="73">HOUR(AS73)</f>
        <v>1</v>
      </c>
      <c r="AZ73" s="293">
        <f t="shared" ref="AZ73:AZ101" si="74">SECOND(AT73)</f>
        <v>26</v>
      </c>
      <c r="BA73" s="293">
        <f t="shared" ref="BA73:BA101" si="75">MINUTE(AT73)</f>
        <v>17</v>
      </c>
      <c r="BB73" s="293">
        <f t="shared" ref="BB73:BB101" si="76">HOUR(AT73)</f>
        <v>1</v>
      </c>
      <c r="BC73" s="293">
        <f t="shared" ref="BC73:BC101" si="77">SECOND(AU73)</f>
        <v>9</v>
      </c>
      <c r="BD73" s="293">
        <f t="shared" ref="BD73:BD101" si="78">MINUTE(AU73)</f>
        <v>4</v>
      </c>
      <c r="BE73" s="293">
        <f t="shared" ref="BE73:BE101" si="79">HOUR(AU73)</f>
        <v>0</v>
      </c>
      <c r="BF73" s="294">
        <f t="shared" si="58"/>
        <v>14</v>
      </c>
      <c r="BG73" s="294">
        <f t="shared" si="59"/>
        <v>14</v>
      </c>
      <c r="BI73" s="136">
        <f t="shared" ref="BI73:BI101" si="80">COUNTIF(E73:AE73,"E")</f>
        <v>1</v>
      </c>
    </row>
    <row r="74" spans="1:61" s="372" customFormat="1" ht="13" hidden="1" thickBot="1" x14ac:dyDescent="0.3">
      <c r="A74" s="376">
        <f>draw!A74</f>
        <v>5</v>
      </c>
      <c r="B74" s="376" t="str">
        <f>draw!B74</f>
        <v xml:space="preserve">Emily Hill </v>
      </c>
      <c r="C74" s="376">
        <f>draw!C74</f>
        <v>0</v>
      </c>
      <c r="D74" s="376" t="str">
        <f>draw!E74</f>
        <v>DUR</v>
      </c>
      <c r="E74" s="377">
        <f>dressage!AC74</f>
        <v>150</v>
      </c>
      <c r="F74" s="378">
        <v>100</v>
      </c>
      <c r="G74" s="378">
        <v>100</v>
      </c>
      <c r="H74" s="380"/>
      <c r="I74" s="380"/>
      <c r="J74" s="380"/>
      <c r="K74" s="380"/>
      <c r="L74" s="380"/>
      <c r="M74" s="380"/>
      <c r="N74" s="380"/>
      <c r="O74" s="380"/>
      <c r="P74" s="380"/>
      <c r="Q74" s="380"/>
      <c r="R74" s="380"/>
      <c r="S74" s="380"/>
      <c r="T74" s="380"/>
      <c r="U74" s="380"/>
      <c r="V74" s="380"/>
      <c r="W74" s="380"/>
      <c r="X74" s="380"/>
      <c r="Y74" s="380"/>
      <c r="Z74" s="380"/>
      <c r="AA74" s="380"/>
      <c r="AB74" s="380"/>
      <c r="AC74" s="380" t="s">
        <v>48</v>
      </c>
      <c r="AD74" s="381">
        <f t="shared" si="60"/>
        <v>0</v>
      </c>
      <c r="AE74" s="382">
        <f t="shared" si="61"/>
        <v>91.600000000000009</v>
      </c>
      <c r="AF74" s="382">
        <f t="shared" si="62"/>
        <v>91.600000000000009</v>
      </c>
      <c r="AG74" s="383">
        <f t="shared" si="63"/>
        <v>441.6</v>
      </c>
      <c r="AH74" s="246">
        <f t="shared" si="64"/>
        <v>5</v>
      </c>
      <c r="AI74" s="385" t="str">
        <f t="shared" si="65"/>
        <v/>
      </c>
      <c r="AJ74" s="385" t="str">
        <f t="shared" si="66"/>
        <v/>
      </c>
      <c r="AK74" s="385" t="str">
        <f t="shared" si="67"/>
        <v/>
      </c>
      <c r="AL74" s="385" t="str">
        <f t="shared" si="68"/>
        <v/>
      </c>
      <c r="AM74" s="385" t="str">
        <f t="shared" si="69"/>
        <v/>
      </c>
      <c r="AN74" s="372" t="str">
        <f t="shared" si="57"/>
        <v/>
      </c>
      <c r="AO74" s="372" t="str">
        <f t="shared" si="57"/>
        <v/>
      </c>
      <c r="AP74" s="372" t="str">
        <f t="shared" si="57"/>
        <v/>
      </c>
      <c r="AQ74" s="372" t="str">
        <f t="shared" si="57"/>
        <v/>
      </c>
      <c r="AR74" s="372" t="str">
        <f t="shared" si="57"/>
        <v/>
      </c>
      <c r="AS74" s="386">
        <v>0</v>
      </c>
      <c r="AT74" s="386">
        <v>0</v>
      </c>
      <c r="AU74" s="386">
        <f>draw!M$80</f>
        <v>2.8819444444444444E-3</v>
      </c>
      <c r="AV74" s="386">
        <f t="shared" si="70"/>
        <v>0</v>
      </c>
      <c r="AW74" s="387">
        <f t="shared" si="71"/>
        <v>0</v>
      </c>
      <c r="AX74" s="387">
        <f t="shared" si="72"/>
        <v>0</v>
      </c>
      <c r="AY74" s="387">
        <f t="shared" si="73"/>
        <v>0</v>
      </c>
      <c r="AZ74" s="387">
        <f t="shared" si="74"/>
        <v>0</v>
      </c>
      <c r="BA74" s="387">
        <f t="shared" si="75"/>
        <v>0</v>
      </c>
      <c r="BB74" s="387">
        <f t="shared" si="76"/>
        <v>0</v>
      </c>
      <c r="BC74" s="387">
        <f t="shared" si="77"/>
        <v>9</v>
      </c>
      <c r="BD74" s="387">
        <f t="shared" si="78"/>
        <v>4</v>
      </c>
      <c r="BE74" s="387">
        <f t="shared" si="79"/>
        <v>0</v>
      </c>
      <c r="BF74" s="294">
        <f t="shared" si="58"/>
        <v>-249</v>
      </c>
      <c r="BG74" s="388">
        <f t="shared" si="59"/>
        <v>229</v>
      </c>
      <c r="BI74" s="372">
        <f t="shared" si="80"/>
        <v>0</v>
      </c>
    </row>
    <row r="75" spans="1:61" ht="13" thickBot="1" x14ac:dyDescent="0.3">
      <c r="A75" s="286">
        <f>draw!A75</f>
        <v>6</v>
      </c>
      <c r="B75" s="286" t="str">
        <f>draw!B75</f>
        <v xml:space="preserve">Sarah Harris </v>
      </c>
      <c r="C75" s="286">
        <f>draw!C75</f>
        <v>0</v>
      </c>
      <c r="D75" s="286" t="str">
        <f>draw!E75</f>
        <v>ARC</v>
      </c>
      <c r="E75" s="287">
        <f>dressage!AC75</f>
        <v>51.634615384615387</v>
      </c>
      <c r="F75" s="288">
        <v>0</v>
      </c>
      <c r="G75" s="288">
        <v>0</v>
      </c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 t="s">
        <v>48</v>
      </c>
      <c r="AD75" s="290">
        <f t="shared" si="60"/>
        <v>5.4884259259259265E-2</v>
      </c>
      <c r="AE75" s="291">
        <f t="shared" si="61"/>
        <v>0</v>
      </c>
      <c r="AF75" s="291">
        <f t="shared" si="62"/>
        <v>0</v>
      </c>
      <c r="AG75" s="248">
        <f t="shared" si="63"/>
        <v>51.634615384615387</v>
      </c>
      <c r="AH75" s="246">
        <f t="shared" si="64"/>
        <v>1</v>
      </c>
      <c r="AI75" s="244" t="str">
        <f t="shared" si="65"/>
        <v/>
      </c>
      <c r="AJ75" s="244" t="str">
        <f t="shared" si="66"/>
        <v/>
      </c>
      <c r="AK75" s="244" t="str">
        <f t="shared" si="67"/>
        <v/>
      </c>
      <c r="AL75" s="244" t="str">
        <f t="shared" si="68"/>
        <v/>
      </c>
      <c r="AM75" s="244" t="str">
        <f t="shared" si="69"/>
        <v/>
      </c>
      <c r="AN75" s="136" t="str">
        <f t="shared" si="57"/>
        <v/>
      </c>
      <c r="AO75" s="136" t="str">
        <f t="shared" si="57"/>
        <v/>
      </c>
      <c r="AP75" s="136" t="str">
        <f t="shared" si="57"/>
        <v/>
      </c>
      <c r="AQ75" s="136" t="str">
        <f t="shared" si="57"/>
        <v/>
      </c>
      <c r="AR75" s="136" t="str">
        <f t="shared" si="57"/>
        <v/>
      </c>
      <c r="AS75" s="292">
        <v>5.2083333333333336E-2</v>
      </c>
      <c r="AT75" s="292">
        <v>5.4884259259259265E-2</v>
      </c>
      <c r="AU75" s="292">
        <f>draw!M$80</f>
        <v>2.8819444444444444E-3</v>
      </c>
      <c r="AV75" s="292">
        <f t="shared" si="70"/>
        <v>0</v>
      </c>
      <c r="AW75" s="293">
        <f t="shared" si="71"/>
        <v>0</v>
      </c>
      <c r="AX75" s="293">
        <f t="shared" si="72"/>
        <v>15</v>
      </c>
      <c r="AY75" s="293">
        <f t="shared" si="73"/>
        <v>1</v>
      </c>
      <c r="AZ75" s="293">
        <f t="shared" si="74"/>
        <v>2</v>
      </c>
      <c r="BA75" s="293">
        <f t="shared" si="75"/>
        <v>19</v>
      </c>
      <c r="BB75" s="293">
        <f t="shared" si="76"/>
        <v>1</v>
      </c>
      <c r="BC75" s="293">
        <f t="shared" si="77"/>
        <v>9</v>
      </c>
      <c r="BD75" s="293">
        <f t="shared" si="78"/>
        <v>4</v>
      </c>
      <c r="BE75" s="293">
        <f t="shared" si="79"/>
        <v>0</v>
      </c>
      <c r="BF75" s="294">
        <f t="shared" si="58"/>
        <v>-7</v>
      </c>
      <c r="BG75" s="294">
        <f t="shared" si="59"/>
        <v>0</v>
      </c>
      <c r="BI75" s="136">
        <f t="shared" si="80"/>
        <v>0</v>
      </c>
    </row>
    <row r="76" spans="1:61" s="372" customFormat="1" ht="13" hidden="1" thickBot="1" x14ac:dyDescent="0.3">
      <c r="A76" s="376">
        <f>draw!A76</f>
        <v>7</v>
      </c>
      <c r="B76" s="376" t="str">
        <f>draw!B76</f>
        <v>Maddie Chappelow</v>
      </c>
      <c r="C76" s="376">
        <f>draw!C76</f>
        <v>0</v>
      </c>
      <c r="D76" s="376" t="str">
        <f>draw!E76</f>
        <v>AVO</v>
      </c>
      <c r="E76" s="377">
        <f>dressage!AC76</f>
        <v>150</v>
      </c>
      <c r="F76" s="378">
        <v>100</v>
      </c>
      <c r="G76" s="378">
        <v>100</v>
      </c>
      <c r="H76" s="380"/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S76" s="380"/>
      <c r="T76" s="380"/>
      <c r="U76" s="380"/>
      <c r="V76" s="380"/>
      <c r="W76" s="380"/>
      <c r="X76" s="380"/>
      <c r="Y76" s="380"/>
      <c r="Z76" s="380"/>
      <c r="AA76" s="380"/>
      <c r="AB76" s="380"/>
      <c r="AC76" s="380" t="s">
        <v>48</v>
      </c>
      <c r="AD76" s="381">
        <f t="shared" si="60"/>
        <v>0</v>
      </c>
      <c r="AE76" s="382">
        <f t="shared" si="61"/>
        <v>91.600000000000009</v>
      </c>
      <c r="AF76" s="382">
        <f t="shared" si="62"/>
        <v>91.600000000000009</v>
      </c>
      <c r="AG76" s="383">
        <f t="shared" si="63"/>
        <v>441.6</v>
      </c>
      <c r="AH76" s="246">
        <f t="shared" si="64"/>
        <v>5</v>
      </c>
      <c r="AI76" s="385" t="str">
        <f t="shared" si="65"/>
        <v/>
      </c>
      <c r="AJ76" s="385" t="str">
        <f t="shared" si="66"/>
        <v/>
      </c>
      <c r="AK76" s="385" t="str">
        <f t="shared" si="67"/>
        <v/>
      </c>
      <c r="AL76" s="385" t="str">
        <f t="shared" si="68"/>
        <v/>
      </c>
      <c r="AM76" s="385" t="str">
        <f t="shared" si="69"/>
        <v/>
      </c>
      <c r="AN76" s="372" t="str">
        <f t="shared" si="57"/>
        <v/>
      </c>
      <c r="AO76" s="372" t="str">
        <f t="shared" si="57"/>
        <v/>
      </c>
      <c r="AP76" s="372" t="str">
        <f t="shared" si="57"/>
        <v/>
      </c>
      <c r="AQ76" s="372" t="str">
        <f t="shared" si="57"/>
        <v/>
      </c>
      <c r="AR76" s="372" t="str">
        <f t="shared" si="57"/>
        <v/>
      </c>
      <c r="AS76" s="386">
        <v>0</v>
      </c>
      <c r="AT76" s="386">
        <v>0</v>
      </c>
      <c r="AU76" s="386">
        <f>draw!M$80</f>
        <v>2.8819444444444444E-3</v>
      </c>
      <c r="AV76" s="386">
        <f t="shared" si="70"/>
        <v>0</v>
      </c>
      <c r="AW76" s="387">
        <f t="shared" si="71"/>
        <v>0</v>
      </c>
      <c r="AX76" s="387">
        <f t="shared" si="72"/>
        <v>0</v>
      </c>
      <c r="AY76" s="387">
        <f t="shared" si="73"/>
        <v>0</v>
      </c>
      <c r="AZ76" s="387">
        <f t="shared" si="74"/>
        <v>0</v>
      </c>
      <c r="BA76" s="387">
        <f t="shared" si="75"/>
        <v>0</v>
      </c>
      <c r="BB76" s="387">
        <f t="shared" si="76"/>
        <v>0</v>
      </c>
      <c r="BC76" s="387">
        <f t="shared" si="77"/>
        <v>9</v>
      </c>
      <c r="BD76" s="387">
        <f t="shared" si="78"/>
        <v>4</v>
      </c>
      <c r="BE76" s="387">
        <f t="shared" si="79"/>
        <v>0</v>
      </c>
      <c r="BF76" s="294">
        <f t="shared" si="58"/>
        <v>-249</v>
      </c>
      <c r="BG76" s="388">
        <f t="shared" si="59"/>
        <v>229</v>
      </c>
      <c r="BI76" s="372">
        <f t="shared" si="80"/>
        <v>0</v>
      </c>
    </row>
    <row r="77" spans="1:61" ht="13" thickBot="1" x14ac:dyDescent="0.3">
      <c r="A77" s="286">
        <f>draw!A77</f>
        <v>8</v>
      </c>
      <c r="B77" s="286" t="str">
        <f>draw!B77</f>
        <v>Ruby Reeves</v>
      </c>
      <c r="C77" s="286">
        <f>draw!C77</f>
        <v>0</v>
      </c>
      <c r="D77" s="286" t="str">
        <f>draw!E77</f>
        <v>FHPC</v>
      </c>
      <c r="E77" s="287">
        <f>dressage!AC77</f>
        <v>62.596153846153847</v>
      </c>
      <c r="F77" s="288">
        <v>0</v>
      </c>
      <c r="G77" s="288">
        <v>0</v>
      </c>
      <c r="H77" s="247"/>
      <c r="I77" s="247"/>
      <c r="J77" s="247"/>
      <c r="K77" s="247"/>
      <c r="L77" s="247"/>
      <c r="M77" s="247"/>
      <c r="N77" s="247" t="s">
        <v>277</v>
      </c>
      <c r="O77" s="247"/>
      <c r="P77" s="247" t="s">
        <v>277</v>
      </c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 t="s">
        <v>48</v>
      </c>
      <c r="AD77" s="290">
        <f t="shared" si="60"/>
        <v>0</v>
      </c>
      <c r="AE77" s="291">
        <f t="shared" si="61"/>
        <v>1939.6000000000001</v>
      </c>
      <c r="AF77" s="291">
        <f t="shared" si="62"/>
        <v>1939.6000000000001</v>
      </c>
      <c r="AG77" s="248" t="str">
        <f t="shared" si="63"/>
        <v>E</v>
      </c>
      <c r="AH77" s="246" t="str">
        <f t="shared" si="64"/>
        <v>E</v>
      </c>
      <c r="AI77" s="244" t="str">
        <f t="shared" si="65"/>
        <v/>
      </c>
      <c r="AJ77" s="244" t="str">
        <f t="shared" si="66"/>
        <v/>
      </c>
      <c r="AK77" s="244" t="str">
        <f t="shared" si="67"/>
        <v/>
      </c>
      <c r="AL77" s="244" t="str">
        <f t="shared" si="68"/>
        <v/>
      </c>
      <c r="AM77" s="244" t="str">
        <f t="shared" si="69"/>
        <v/>
      </c>
      <c r="AN77" s="136" t="str">
        <f t="shared" si="57"/>
        <v/>
      </c>
      <c r="AO77" s="136" t="str">
        <f t="shared" si="57"/>
        <v/>
      </c>
      <c r="AP77" s="136" t="str">
        <f t="shared" si="57"/>
        <v/>
      </c>
      <c r="AQ77" s="136" t="str">
        <f t="shared" si="57"/>
        <v/>
      </c>
      <c r="AR77" s="136" t="str">
        <f t="shared" si="57"/>
        <v/>
      </c>
      <c r="AS77" s="292">
        <v>5.347222222222222E-2</v>
      </c>
      <c r="AT77" s="292">
        <f t="shared" ref="AT77:AT101" si="81">AT76</f>
        <v>0</v>
      </c>
      <c r="AU77" s="292">
        <f>draw!M$80</f>
        <v>2.8819444444444444E-3</v>
      </c>
      <c r="AV77" s="292">
        <f t="shared" si="70"/>
        <v>0</v>
      </c>
      <c r="AW77" s="293">
        <f t="shared" si="71"/>
        <v>0</v>
      </c>
      <c r="AX77" s="293">
        <f t="shared" si="72"/>
        <v>17</v>
      </c>
      <c r="AY77" s="293">
        <f t="shared" si="73"/>
        <v>1</v>
      </c>
      <c r="AZ77" s="293">
        <f t="shared" si="74"/>
        <v>0</v>
      </c>
      <c r="BA77" s="293">
        <f t="shared" si="75"/>
        <v>0</v>
      </c>
      <c r="BB77" s="293">
        <f t="shared" si="76"/>
        <v>0</v>
      </c>
      <c r="BC77" s="293">
        <f t="shared" si="77"/>
        <v>9</v>
      </c>
      <c r="BD77" s="293">
        <f t="shared" si="78"/>
        <v>4</v>
      </c>
      <c r="BE77" s="293">
        <f t="shared" si="79"/>
        <v>0</v>
      </c>
      <c r="BF77" s="294">
        <f t="shared" si="58"/>
        <v>-4869</v>
      </c>
      <c r="BG77" s="294">
        <f t="shared" si="59"/>
        <v>4849</v>
      </c>
      <c r="BI77" s="136">
        <f t="shared" si="80"/>
        <v>2</v>
      </c>
    </row>
    <row r="78" spans="1:61" ht="13" thickBot="1" x14ac:dyDescent="0.3">
      <c r="A78" s="286">
        <f>draw!A78</f>
        <v>9</v>
      </c>
      <c r="B78" s="286" t="str">
        <f>draw!B78</f>
        <v>Brianna McKee</v>
      </c>
      <c r="C78" s="286">
        <f>draw!C78</f>
        <v>0</v>
      </c>
      <c r="D78" s="286" t="str">
        <f>draw!E78</f>
        <v>DUR</v>
      </c>
      <c r="E78" s="287">
        <f>dressage!AC78</f>
        <v>49.03846153846154</v>
      </c>
      <c r="F78" s="288">
        <v>0</v>
      </c>
      <c r="G78" s="288">
        <v>0</v>
      </c>
      <c r="H78" s="247"/>
      <c r="I78" s="247"/>
      <c r="J78" s="247"/>
      <c r="K78" s="247"/>
      <c r="L78" s="247"/>
      <c r="M78" s="247"/>
      <c r="N78" s="247" t="s">
        <v>277</v>
      </c>
      <c r="O78" s="247"/>
      <c r="P78" s="247" t="s">
        <v>277</v>
      </c>
      <c r="Q78" s="247"/>
      <c r="R78" s="247"/>
      <c r="S78" s="247"/>
      <c r="T78" s="247"/>
      <c r="U78" s="247"/>
      <c r="V78" s="247"/>
      <c r="W78" s="247"/>
      <c r="X78" s="247"/>
      <c r="Y78" s="247"/>
      <c r="Z78" s="247">
        <v>20</v>
      </c>
      <c r="AA78" s="247"/>
      <c r="AB78" s="247"/>
      <c r="AC78" s="247" t="s">
        <v>48</v>
      </c>
      <c r="AD78" s="290">
        <f t="shared" si="60"/>
        <v>5.8969907407407408E-2</v>
      </c>
      <c r="AE78" s="291">
        <f t="shared" si="61"/>
        <v>42.400000000000006</v>
      </c>
      <c r="AF78" s="291">
        <f t="shared" si="62"/>
        <v>62.400000000000006</v>
      </c>
      <c r="AG78" s="248" t="str">
        <f t="shared" si="63"/>
        <v>E</v>
      </c>
      <c r="AH78" s="246" t="str">
        <f t="shared" si="64"/>
        <v>E</v>
      </c>
      <c r="AI78" s="244" t="str">
        <f t="shared" si="65"/>
        <v/>
      </c>
      <c r="AJ78" s="244" t="str">
        <f t="shared" si="66"/>
        <v/>
      </c>
      <c r="AK78" s="244" t="str">
        <f t="shared" si="67"/>
        <v/>
      </c>
      <c r="AL78" s="244" t="str">
        <f t="shared" si="68"/>
        <v/>
      </c>
      <c r="AM78" s="244" t="str">
        <f t="shared" si="69"/>
        <v/>
      </c>
      <c r="AN78" s="136" t="str">
        <f t="shared" si="57"/>
        <v/>
      </c>
      <c r="AO78" s="136" t="str">
        <f t="shared" si="57"/>
        <v/>
      </c>
      <c r="AP78" s="136" t="str">
        <f t="shared" si="57"/>
        <v/>
      </c>
      <c r="AQ78" s="136" t="str">
        <f t="shared" si="57"/>
        <v/>
      </c>
      <c r="AR78" s="136" t="str">
        <f t="shared" si="57"/>
        <v/>
      </c>
      <c r="AS78" s="292">
        <v>5.486111111111111E-2</v>
      </c>
      <c r="AT78" s="292">
        <v>5.8969907407407408E-2</v>
      </c>
      <c r="AU78" s="292">
        <f>draw!M$80</f>
        <v>2.8819444444444444E-3</v>
      </c>
      <c r="AV78" s="292">
        <f t="shared" si="70"/>
        <v>1.2268518518518535E-3</v>
      </c>
      <c r="AW78" s="293">
        <f t="shared" si="71"/>
        <v>0</v>
      </c>
      <c r="AX78" s="293">
        <f t="shared" si="72"/>
        <v>19</v>
      </c>
      <c r="AY78" s="293">
        <f t="shared" si="73"/>
        <v>1</v>
      </c>
      <c r="AZ78" s="293">
        <f t="shared" si="74"/>
        <v>55</v>
      </c>
      <c r="BA78" s="293">
        <f t="shared" si="75"/>
        <v>24</v>
      </c>
      <c r="BB78" s="293">
        <f t="shared" si="76"/>
        <v>1</v>
      </c>
      <c r="BC78" s="293">
        <f t="shared" si="77"/>
        <v>9</v>
      </c>
      <c r="BD78" s="293">
        <f t="shared" si="78"/>
        <v>4</v>
      </c>
      <c r="BE78" s="293">
        <f t="shared" si="79"/>
        <v>0</v>
      </c>
      <c r="BF78" s="294">
        <f t="shared" si="58"/>
        <v>106</v>
      </c>
      <c r="BG78" s="294">
        <f t="shared" si="59"/>
        <v>106</v>
      </c>
      <c r="BI78" s="136">
        <f t="shared" si="80"/>
        <v>2</v>
      </c>
    </row>
    <row r="79" spans="1:61" ht="13" thickBot="1" x14ac:dyDescent="0.3">
      <c r="A79" s="286">
        <f>draw!A79</f>
        <v>10</v>
      </c>
      <c r="B79" s="286" t="str">
        <f>draw!B79</f>
        <v>Jasmine Minness</v>
      </c>
      <c r="C79" s="286">
        <f>draw!C79</f>
        <v>0</v>
      </c>
      <c r="D79" s="286" t="str">
        <f>draw!E79</f>
        <v>FHPC</v>
      </c>
      <c r="E79" s="287">
        <f>dressage!AC79</f>
        <v>53.942307692307693</v>
      </c>
      <c r="F79" s="288">
        <v>0</v>
      </c>
      <c r="G79" s="288">
        <v>2</v>
      </c>
      <c r="H79" s="247"/>
      <c r="I79" s="247"/>
      <c r="J79" s="247"/>
      <c r="K79" s="247"/>
      <c r="L79" s="247"/>
      <c r="M79" s="247"/>
      <c r="N79" s="247">
        <v>20</v>
      </c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 t="s">
        <v>48</v>
      </c>
      <c r="AD79" s="290">
        <f t="shared" si="60"/>
        <v>5.9768518518518519E-2</v>
      </c>
      <c r="AE79" s="291">
        <f t="shared" si="61"/>
        <v>22</v>
      </c>
      <c r="AF79" s="291">
        <f t="shared" si="62"/>
        <v>42</v>
      </c>
      <c r="AG79" s="248">
        <f t="shared" si="63"/>
        <v>97.942307692307693</v>
      </c>
      <c r="AH79" s="246">
        <f t="shared" si="64"/>
        <v>3</v>
      </c>
      <c r="AI79" s="244" t="str">
        <f t="shared" si="65"/>
        <v/>
      </c>
      <c r="AJ79" s="244" t="str">
        <f t="shared" si="66"/>
        <v/>
      </c>
      <c r="AK79" s="244" t="str">
        <f t="shared" si="67"/>
        <v/>
      </c>
      <c r="AL79" s="244" t="str">
        <f t="shared" si="68"/>
        <v/>
      </c>
      <c r="AM79" s="244" t="str">
        <f t="shared" si="69"/>
        <v/>
      </c>
      <c r="AN79" s="136" t="str">
        <f t="shared" si="57"/>
        <v/>
      </c>
      <c r="AO79" s="136" t="str">
        <f t="shared" si="57"/>
        <v/>
      </c>
      <c r="AP79" s="136" t="str">
        <f t="shared" si="57"/>
        <v/>
      </c>
      <c r="AQ79" s="136" t="str">
        <f t="shared" si="57"/>
        <v/>
      </c>
      <c r="AR79" s="136" t="str">
        <f t="shared" si="57"/>
        <v/>
      </c>
      <c r="AS79" s="292">
        <v>5.6250000000000001E-2</v>
      </c>
      <c r="AT79" s="292">
        <v>5.9768518518518519E-2</v>
      </c>
      <c r="AU79" s="292">
        <f>draw!M$80</f>
        <v>2.8819444444444444E-3</v>
      </c>
      <c r="AV79" s="292">
        <f t="shared" si="70"/>
        <v>6.3657407407407369E-4</v>
      </c>
      <c r="AW79" s="293">
        <f t="shared" si="71"/>
        <v>0</v>
      </c>
      <c r="AX79" s="293">
        <f t="shared" si="72"/>
        <v>21</v>
      </c>
      <c r="AY79" s="293">
        <f t="shared" si="73"/>
        <v>1</v>
      </c>
      <c r="AZ79" s="293">
        <f t="shared" si="74"/>
        <v>4</v>
      </c>
      <c r="BA79" s="293">
        <f t="shared" si="75"/>
        <v>26</v>
      </c>
      <c r="BB79" s="293">
        <f t="shared" si="76"/>
        <v>1</v>
      </c>
      <c r="BC79" s="293">
        <f t="shared" si="77"/>
        <v>9</v>
      </c>
      <c r="BD79" s="293">
        <f t="shared" si="78"/>
        <v>4</v>
      </c>
      <c r="BE79" s="293">
        <f t="shared" si="79"/>
        <v>0</v>
      </c>
      <c r="BF79" s="294">
        <f t="shared" si="58"/>
        <v>55</v>
      </c>
      <c r="BG79" s="294">
        <f t="shared" si="59"/>
        <v>55</v>
      </c>
      <c r="BI79" s="136">
        <f t="shared" si="80"/>
        <v>0</v>
      </c>
    </row>
    <row r="80" spans="1:61" ht="13" thickBot="1" x14ac:dyDescent="0.3">
      <c r="A80" s="286">
        <f>draw!A80</f>
        <v>11</v>
      </c>
      <c r="B80" s="286" t="str">
        <f>draw!B80</f>
        <v>Mia Stephenson</v>
      </c>
      <c r="C80" s="286">
        <f>draw!C80</f>
        <v>0</v>
      </c>
      <c r="D80" s="286" t="str">
        <f>draw!E80</f>
        <v>FHPC</v>
      </c>
      <c r="E80" s="287">
        <f>dressage!AC80</f>
        <v>61.442307692307693</v>
      </c>
      <c r="F80" s="288">
        <v>0</v>
      </c>
      <c r="G80" s="288">
        <v>0</v>
      </c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 t="s">
        <v>277</v>
      </c>
      <c r="V80" s="247"/>
      <c r="W80" s="247"/>
      <c r="X80" s="247"/>
      <c r="Y80" s="247"/>
      <c r="Z80" s="247"/>
      <c r="AA80" s="247"/>
      <c r="AB80" s="247"/>
      <c r="AC80" s="247" t="s">
        <v>48</v>
      </c>
      <c r="AD80" s="290">
        <f t="shared" si="60"/>
        <v>0</v>
      </c>
      <c r="AE80" s="291">
        <f t="shared" si="61"/>
        <v>2083.6</v>
      </c>
      <c r="AF80" s="291">
        <f t="shared" si="62"/>
        <v>2083.6</v>
      </c>
      <c r="AG80" s="248" t="str">
        <f t="shared" si="63"/>
        <v>E</v>
      </c>
      <c r="AH80" s="246" t="str">
        <f t="shared" si="64"/>
        <v>E</v>
      </c>
      <c r="AI80" s="244" t="str">
        <f t="shared" si="65"/>
        <v/>
      </c>
      <c r="AJ80" s="244" t="str">
        <f t="shared" si="66"/>
        <v/>
      </c>
      <c r="AK80" s="244" t="str">
        <f t="shared" si="67"/>
        <v/>
      </c>
      <c r="AL80" s="244" t="str">
        <f t="shared" si="68"/>
        <v/>
      </c>
      <c r="AM80" s="244" t="str">
        <f t="shared" si="69"/>
        <v/>
      </c>
      <c r="AN80" s="136" t="str">
        <f t="shared" si="57"/>
        <v/>
      </c>
      <c r="AO80" s="136" t="str">
        <f t="shared" si="57"/>
        <v/>
      </c>
      <c r="AP80" s="136" t="str">
        <f t="shared" si="57"/>
        <v/>
      </c>
      <c r="AQ80" s="136" t="str">
        <f t="shared" si="57"/>
        <v/>
      </c>
      <c r="AR80" s="136" t="str">
        <f t="shared" si="57"/>
        <v/>
      </c>
      <c r="AS80" s="292">
        <v>5.7638888888888885E-2</v>
      </c>
      <c r="AT80" s="292">
        <v>0</v>
      </c>
      <c r="AU80" s="292">
        <f>draw!M$80</f>
        <v>2.8819444444444444E-3</v>
      </c>
      <c r="AV80" s="292">
        <f t="shared" si="70"/>
        <v>0</v>
      </c>
      <c r="AW80" s="293">
        <f t="shared" si="71"/>
        <v>0</v>
      </c>
      <c r="AX80" s="293">
        <f t="shared" si="72"/>
        <v>23</v>
      </c>
      <c r="AY80" s="293">
        <f t="shared" si="73"/>
        <v>1</v>
      </c>
      <c r="AZ80" s="293">
        <f t="shared" si="74"/>
        <v>0</v>
      </c>
      <c r="BA80" s="293">
        <f t="shared" si="75"/>
        <v>0</v>
      </c>
      <c r="BB80" s="293">
        <f t="shared" si="76"/>
        <v>0</v>
      </c>
      <c r="BC80" s="293">
        <f t="shared" si="77"/>
        <v>9</v>
      </c>
      <c r="BD80" s="293">
        <f t="shared" si="78"/>
        <v>4</v>
      </c>
      <c r="BE80" s="293">
        <f t="shared" si="79"/>
        <v>0</v>
      </c>
      <c r="BF80" s="294">
        <f t="shared" si="58"/>
        <v>-5229</v>
      </c>
      <c r="BG80" s="294">
        <f t="shared" si="59"/>
        <v>5209</v>
      </c>
      <c r="BI80" s="136">
        <f t="shared" si="80"/>
        <v>1</v>
      </c>
    </row>
    <row r="81" spans="1:61" ht="13" thickBot="1" x14ac:dyDescent="0.3">
      <c r="A81" s="286">
        <f>draw!A81</f>
        <v>12</v>
      </c>
      <c r="B81" s="286" t="str">
        <f>draw!B81</f>
        <v>Brooke Chapman</v>
      </c>
      <c r="C81" s="286">
        <f>draw!C81</f>
        <v>0</v>
      </c>
      <c r="D81" s="286" t="str">
        <f>draw!E81</f>
        <v>AVO</v>
      </c>
      <c r="E81" s="287">
        <f>dressage!AC81</f>
        <v>57.692307692307693</v>
      </c>
      <c r="F81" s="288">
        <v>0</v>
      </c>
      <c r="G81" s="288">
        <v>0</v>
      </c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 t="s">
        <v>48</v>
      </c>
      <c r="AD81" s="290">
        <f t="shared" si="60"/>
        <v>6.2280092592592595E-2</v>
      </c>
      <c r="AE81" s="291">
        <f t="shared" si="61"/>
        <v>12.8</v>
      </c>
      <c r="AF81" s="291">
        <f t="shared" si="62"/>
        <v>12.8</v>
      </c>
      <c r="AG81" s="248">
        <f t="shared" si="63"/>
        <v>70.492307692307691</v>
      </c>
      <c r="AH81" s="246">
        <f t="shared" si="64"/>
        <v>2</v>
      </c>
      <c r="AI81" s="244" t="str">
        <f t="shared" si="65"/>
        <v/>
      </c>
      <c r="AJ81" s="244" t="str">
        <f t="shared" si="66"/>
        <v/>
      </c>
      <c r="AK81" s="244" t="str">
        <f t="shared" si="67"/>
        <v/>
      </c>
      <c r="AL81" s="244" t="str">
        <f t="shared" si="68"/>
        <v/>
      </c>
      <c r="AM81" s="244" t="str">
        <f t="shared" si="69"/>
        <v/>
      </c>
      <c r="AN81" s="136" t="str">
        <f t="shared" si="57"/>
        <v/>
      </c>
      <c r="AO81" s="136" t="str">
        <f t="shared" si="57"/>
        <v/>
      </c>
      <c r="AP81" s="136" t="str">
        <f t="shared" si="57"/>
        <v/>
      </c>
      <c r="AQ81" s="136" t="str">
        <f t="shared" si="57"/>
        <v/>
      </c>
      <c r="AR81" s="136" t="str">
        <f t="shared" si="57"/>
        <v/>
      </c>
      <c r="AS81" s="292">
        <v>5.9027777777777783E-2</v>
      </c>
      <c r="AT81" s="292">
        <v>6.2280092592592595E-2</v>
      </c>
      <c r="AU81" s="292">
        <f>draw!M$80</f>
        <v>2.8819444444444444E-3</v>
      </c>
      <c r="AV81" s="292">
        <f t="shared" si="70"/>
        <v>3.703703703703677E-4</v>
      </c>
      <c r="AW81" s="293">
        <f t="shared" si="71"/>
        <v>0</v>
      </c>
      <c r="AX81" s="293">
        <f t="shared" si="72"/>
        <v>25</v>
      </c>
      <c r="AY81" s="293">
        <f t="shared" si="73"/>
        <v>1</v>
      </c>
      <c r="AZ81" s="293">
        <f t="shared" si="74"/>
        <v>41</v>
      </c>
      <c r="BA81" s="293">
        <f t="shared" si="75"/>
        <v>29</v>
      </c>
      <c r="BB81" s="293">
        <f t="shared" si="76"/>
        <v>1</v>
      </c>
      <c r="BC81" s="293">
        <f t="shared" si="77"/>
        <v>9</v>
      </c>
      <c r="BD81" s="293">
        <f t="shared" si="78"/>
        <v>4</v>
      </c>
      <c r="BE81" s="293">
        <f t="shared" si="79"/>
        <v>0</v>
      </c>
      <c r="BF81" s="294">
        <f t="shared" si="58"/>
        <v>32</v>
      </c>
      <c r="BG81" s="294">
        <f t="shared" si="59"/>
        <v>32</v>
      </c>
      <c r="BI81" s="136">
        <f t="shared" si="80"/>
        <v>0</v>
      </c>
    </row>
    <row r="82" spans="1:61" ht="13" thickBot="1" x14ac:dyDescent="0.3">
      <c r="A82" s="286">
        <f>draw!A82</f>
        <v>13</v>
      </c>
      <c r="B82" s="286" t="str">
        <f>draw!B82</f>
        <v>Olivia Jones</v>
      </c>
      <c r="C82" s="286">
        <f>draw!C82</f>
        <v>0</v>
      </c>
      <c r="D82" s="286" t="str">
        <f>draw!E82</f>
        <v>DUR</v>
      </c>
      <c r="E82" s="287">
        <f>dressage!AC82</f>
        <v>48.461538461538467</v>
      </c>
      <c r="F82" s="288">
        <v>0</v>
      </c>
      <c r="G82" s="288">
        <v>0</v>
      </c>
      <c r="H82" s="247" t="s">
        <v>277</v>
      </c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 t="s">
        <v>48</v>
      </c>
      <c r="AD82" s="290">
        <f t="shared" si="60"/>
        <v>0</v>
      </c>
      <c r="AE82" s="291">
        <f t="shared" si="61"/>
        <v>91.600000000000009</v>
      </c>
      <c r="AF82" s="291">
        <f t="shared" si="62"/>
        <v>91.600000000000009</v>
      </c>
      <c r="AG82" s="248" t="str">
        <f t="shared" si="63"/>
        <v>E</v>
      </c>
      <c r="AH82" s="246" t="str">
        <f t="shared" si="64"/>
        <v>E</v>
      </c>
      <c r="AI82" s="244" t="str">
        <f t="shared" si="65"/>
        <v/>
      </c>
      <c r="AJ82" s="244" t="str">
        <f t="shared" si="66"/>
        <v/>
      </c>
      <c r="AK82" s="244" t="str">
        <f t="shared" si="67"/>
        <v/>
      </c>
      <c r="AL82" s="244" t="str">
        <f t="shared" si="68"/>
        <v/>
      </c>
      <c r="AM82" s="244" t="str">
        <f t="shared" si="69"/>
        <v/>
      </c>
      <c r="AN82" s="136" t="str">
        <f t="shared" si="57"/>
        <v/>
      </c>
      <c r="AO82" s="136" t="str">
        <f t="shared" si="57"/>
        <v/>
      </c>
      <c r="AP82" s="136" t="str">
        <f t="shared" si="57"/>
        <v/>
      </c>
      <c r="AQ82" s="136" t="str">
        <f t="shared" si="57"/>
        <v/>
      </c>
      <c r="AR82" s="136" t="str">
        <f t="shared" si="57"/>
        <v/>
      </c>
      <c r="AS82" s="292">
        <v>0</v>
      </c>
      <c r="AT82" s="292">
        <v>0</v>
      </c>
      <c r="AU82" s="292">
        <f>draw!M$80</f>
        <v>2.8819444444444444E-3</v>
      </c>
      <c r="AV82" s="292">
        <f t="shared" si="70"/>
        <v>0</v>
      </c>
      <c r="AW82" s="293">
        <f t="shared" si="71"/>
        <v>0</v>
      </c>
      <c r="AX82" s="293">
        <f t="shared" si="72"/>
        <v>0</v>
      </c>
      <c r="AY82" s="293">
        <f t="shared" si="73"/>
        <v>0</v>
      </c>
      <c r="AZ82" s="293">
        <f t="shared" si="74"/>
        <v>0</v>
      </c>
      <c r="BA82" s="293">
        <f t="shared" si="75"/>
        <v>0</v>
      </c>
      <c r="BB82" s="293">
        <f t="shared" si="76"/>
        <v>0</v>
      </c>
      <c r="BC82" s="293">
        <f t="shared" si="77"/>
        <v>9</v>
      </c>
      <c r="BD82" s="293">
        <f t="shared" si="78"/>
        <v>4</v>
      </c>
      <c r="BE82" s="293">
        <f t="shared" si="79"/>
        <v>0</v>
      </c>
      <c r="BF82" s="294">
        <f t="shared" si="58"/>
        <v>-249</v>
      </c>
      <c r="BG82" s="294">
        <f t="shared" si="59"/>
        <v>229</v>
      </c>
      <c r="BI82" s="136">
        <f t="shared" si="80"/>
        <v>1</v>
      </c>
    </row>
    <row r="83" spans="1:61" ht="13" hidden="1" thickBot="1" x14ac:dyDescent="0.3">
      <c r="A83" s="286">
        <f>draw!A83</f>
        <v>0</v>
      </c>
      <c r="B83" s="286">
        <f>draw!B83</f>
        <v>0</v>
      </c>
      <c r="C83" s="286">
        <f>draw!C83</f>
        <v>0</v>
      </c>
      <c r="D83" s="286">
        <f>draw!E83</f>
        <v>0</v>
      </c>
      <c r="E83" s="287">
        <f>dressage!AC83</f>
        <v>150</v>
      </c>
      <c r="F83" s="288"/>
      <c r="G83" s="288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 t="s">
        <v>48</v>
      </c>
      <c r="AD83" s="290">
        <f t="shared" si="60"/>
        <v>0</v>
      </c>
      <c r="AE83" s="291">
        <f t="shared" si="61"/>
        <v>91.600000000000009</v>
      </c>
      <c r="AF83" s="291">
        <f t="shared" si="62"/>
        <v>91.600000000000009</v>
      </c>
      <c r="AG83" s="248">
        <f t="shared" si="63"/>
        <v>241.60000000000002</v>
      </c>
      <c r="AH83" s="246">
        <f t="shared" ref="AH83:AH101" si="82">RANK(AG83,AG$72:AG$101,1)</f>
        <v>5</v>
      </c>
      <c r="AI83" s="244" t="str">
        <f t="shared" si="65"/>
        <v/>
      </c>
      <c r="AJ83" s="244" t="str">
        <f t="shared" si="66"/>
        <v/>
      </c>
      <c r="AK83" s="244" t="str">
        <f t="shared" si="67"/>
        <v/>
      </c>
      <c r="AL83" s="244" t="str">
        <f t="shared" si="68"/>
        <v/>
      </c>
      <c r="AM83" s="244" t="str">
        <f t="shared" si="69"/>
        <v/>
      </c>
      <c r="AN83" s="136" t="str">
        <f t="shared" si="57"/>
        <v/>
      </c>
      <c r="AO83" s="136" t="str">
        <f t="shared" si="57"/>
        <v/>
      </c>
      <c r="AP83" s="136" t="str">
        <f t="shared" si="57"/>
        <v/>
      </c>
      <c r="AQ83" s="136" t="str">
        <f t="shared" si="57"/>
        <v/>
      </c>
      <c r="AR83" s="136" t="str">
        <f t="shared" si="57"/>
        <v/>
      </c>
      <c r="AS83" s="292">
        <v>0</v>
      </c>
      <c r="AT83" s="292">
        <f t="shared" si="81"/>
        <v>0</v>
      </c>
      <c r="AU83" s="292">
        <f>draw!M$80</f>
        <v>2.8819444444444444E-3</v>
      </c>
      <c r="AV83" s="292">
        <f t="shared" si="70"/>
        <v>0</v>
      </c>
      <c r="AW83" s="293">
        <f t="shared" si="71"/>
        <v>0</v>
      </c>
      <c r="AX83" s="293">
        <f t="shared" si="72"/>
        <v>0</v>
      </c>
      <c r="AY83" s="293">
        <f t="shared" si="73"/>
        <v>0</v>
      </c>
      <c r="AZ83" s="293">
        <f t="shared" si="74"/>
        <v>0</v>
      </c>
      <c r="BA83" s="293">
        <f t="shared" si="75"/>
        <v>0</v>
      </c>
      <c r="BB83" s="293">
        <f t="shared" si="76"/>
        <v>0</v>
      </c>
      <c r="BC83" s="293">
        <f t="shared" si="77"/>
        <v>9</v>
      </c>
      <c r="BD83" s="293">
        <f t="shared" si="78"/>
        <v>4</v>
      </c>
      <c r="BE83" s="293">
        <f t="shared" si="79"/>
        <v>0</v>
      </c>
      <c r="BF83" s="294">
        <f t="shared" ref="BF83:BF101" si="83">(AZ83-AW83-BC$72)+(BA83-AX83-BD$72)*60+(BB83-AY83-BE$72)*3600</f>
        <v>-249</v>
      </c>
      <c r="BG83" s="294">
        <f t="shared" si="59"/>
        <v>229</v>
      </c>
      <c r="BI83" s="136">
        <f t="shared" si="80"/>
        <v>0</v>
      </c>
    </row>
    <row r="84" spans="1:61" ht="13" hidden="1" thickBot="1" x14ac:dyDescent="0.3">
      <c r="A84" s="286">
        <f>draw!A84</f>
        <v>0</v>
      </c>
      <c r="B84" s="286">
        <f>draw!B84</f>
        <v>0</v>
      </c>
      <c r="C84" s="286">
        <f>draw!C84</f>
        <v>0</v>
      </c>
      <c r="D84" s="286">
        <f>draw!E84</f>
        <v>0</v>
      </c>
      <c r="E84" s="287">
        <f>dressage!AC84</f>
        <v>150</v>
      </c>
      <c r="F84" s="288"/>
      <c r="G84" s="288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 t="s">
        <v>48</v>
      </c>
      <c r="AD84" s="290">
        <f t="shared" si="60"/>
        <v>0</v>
      </c>
      <c r="AE84" s="291">
        <f t="shared" si="61"/>
        <v>91.600000000000009</v>
      </c>
      <c r="AF84" s="291">
        <f t="shared" si="62"/>
        <v>91.600000000000009</v>
      </c>
      <c r="AG84" s="248">
        <f t="shared" si="63"/>
        <v>241.60000000000002</v>
      </c>
      <c r="AH84" s="246">
        <f t="shared" si="82"/>
        <v>5</v>
      </c>
      <c r="AI84" s="244" t="str">
        <f t="shared" si="65"/>
        <v/>
      </c>
      <c r="AJ84" s="244" t="str">
        <f t="shared" si="66"/>
        <v/>
      </c>
      <c r="AK84" s="244" t="str">
        <f t="shared" si="67"/>
        <v/>
      </c>
      <c r="AL84" s="244" t="str">
        <f t="shared" si="68"/>
        <v/>
      </c>
      <c r="AM84" s="244" t="str">
        <f t="shared" si="69"/>
        <v/>
      </c>
      <c r="AN84" s="136" t="str">
        <f t="shared" si="57"/>
        <v/>
      </c>
      <c r="AO84" s="136" t="str">
        <f t="shared" si="57"/>
        <v/>
      </c>
      <c r="AP84" s="136" t="str">
        <f t="shared" si="57"/>
        <v/>
      </c>
      <c r="AQ84" s="136" t="str">
        <f t="shared" si="57"/>
        <v/>
      </c>
      <c r="AR84" s="136" t="str">
        <f t="shared" si="57"/>
        <v/>
      </c>
      <c r="AS84" s="292">
        <v>0</v>
      </c>
      <c r="AT84" s="292">
        <f t="shared" si="81"/>
        <v>0</v>
      </c>
      <c r="AU84" s="292">
        <f>draw!M$80</f>
        <v>2.8819444444444444E-3</v>
      </c>
      <c r="AV84" s="292">
        <f t="shared" si="70"/>
        <v>0</v>
      </c>
      <c r="AW84" s="293">
        <f t="shared" si="71"/>
        <v>0</v>
      </c>
      <c r="AX84" s="293">
        <f t="shared" si="72"/>
        <v>0</v>
      </c>
      <c r="AY84" s="293">
        <f t="shared" si="73"/>
        <v>0</v>
      </c>
      <c r="AZ84" s="293">
        <f t="shared" si="74"/>
        <v>0</v>
      </c>
      <c r="BA84" s="293">
        <f t="shared" si="75"/>
        <v>0</v>
      </c>
      <c r="BB84" s="293">
        <f t="shared" si="76"/>
        <v>0</v>
      </c>
      <c r="BC84" s="293">
        <f t="shared" si="77"/>
        <v>9</v>
      </c>
      <c r="BD84" s="293">
        <f t="shared" si="78"/>
        <v>4</v>
      </c>
      <c r="BE84" s="293">
        <f t="shared" si="79"/>
        <v>0</v>
      </c>
      <c r="BF84" s="294">
        <f t="shared" si="83"/>
        <v>-249</v>
      </c>
      <c r="BG84" s="294">
        <f t="shared" si="59"/>
        <v>229</v>
      </c>
      <c r="BI84" s="136">
        <f t="shared" si="80"/>
        <v>0</v>
      </c>
    </row>
    <row r="85" spans="1:61" ht="13" hidden="1" thickBot="1" x14ac:dyDescent="0.3">
      <c r="A85" s="286">
        <f>draw!A85</f>
        <v>0</v>
      </c>
      <c r="B85" s="286">
        <f>draw!B85</f>
        <v>0</v>
      </c>
      <c r="C85" s="286">
        <f>draw!C85</f>
        <v>0</v>
      </c>
      <c r="D85" s="286">
        <f>draw!E85</f>
        <v>0</v>
      </c>
      <c r="E85" s="287">
        <f>dressage!AC85</f>
        <v>150</v>
      </c>
      <c r="F85" s="288"/>
      <c r="G85" s="288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 t="s">
        <v>48</v>
      </c>
      <c r="AD85" s="290">
        <f t="shared" si="60"/>
        <v>0</v>
      </c>
      <c r="AE85" s="291">
        <f t="shared" si="61"/>
        <v>91.600000000000009</v>
      </c>
      <c r="AF85" s="291">
        <f t="shared" si="62"/>
        <v>91.600000000000009</v>
      </c>
      <c r="AG85" s="248">
        <f t="shared" si="63"/>
        <v>241.60000000000002</v>
      </c>
      <c r="AH85" s="246">
        <f t="shared" si="82"/>
        <v>5</v>
      </c>
      <c r="AI85" s="244" t="str">
        <f t="shared" si="65"/>
        <v/>
      </c>
      <c r="AJ85" s="244" t="str">
        <f t="shared" si="66"/>
        <v/>
      </c>
      <c r="AK85" s="244" t="str">
        <f t="shared" si="67"/>
        <v/>
      </c>
      <c r="AL85" s="244" t="str">
        <f t="shared" si="68"/>
        <v/>
      </c>
      <c r="AM85" s="244" t="str">
        <f t="shared" si="69"/>
        <v/>
      </c>
      <c r="AN85" s="136" t="str">
        <f t="shared" si="57"/>
        <v/>
      </c>
      <c r="AO85" s="136" t="str">
        <f t="shared" si="57"/>
        <v/>
      </c>
      <c r="AP85" s="136" t="str">
        <f t="shared" si="57"/>
        <v/>
      </c>
      <c r="AQ85" s="136" t="str">
        <f t="shared" si="57"/>
        <v/>
      </c>
      <c r="AR85" s="136" t="str">
        <f t="shared" si="57"/>
        <v/>
      </c>
      <c r="AS85" s="292">
        <v>0</v>
      </c>
      <c r="AT85" s="292">
        <f t="shared" si="81"/>
        <v>0</v>
      </c>
      <c r="AU85" s="292">
        <f>draw!M$80</f>
        <v>2.8819444444444444E-3</v>
      </c>
      <c r="AV85" s="292">
        <f t="shared" si="70"/>
        <v>0</v>
      </c>
      <c r="AW85" s="293">
        <f t="shared" si="71"/>
        <v>0</v>
      </c>
      <c r="AX85" s="293">
        <f t="shared" si="72"/>
        <v>0</v>
      </c>
      <c r="AY85" s="293">
        <f t="shared" si="73"/>
        <v>0</v>
      </c>
      <c r="AZ85" s="293">
        <f t="shared" si="74"/>
        <v>0</v>
      </c>
      <c r="BA85" s="293">
        <f t="shared" si="75"/>
        <v>0</v>
      </c>
      <c r="BB85" s="293">
        <f t="shared" si="76"/>
        <v>0</v>
      </c>
      <c r="BC85" s="293">
        <f t="shared" si="77"/>
        <v>9</v>
      </c>
      <c r="BD85" s="293">
        <f t="shared" si="78"/>
        <v>4</v>
      </c>
      <c r="BE85" s="293">
        <f t="shared" si="79"/>
        <v>0</v>
      </c>
      <c r="BF85" s="294">
        <f t="shared" si="83"/>
        <v>-249</v>
      </c>
      <c r="BG85" s="294">
        <f t="shared" si="59"/>
        <v>229</v>
      </c>
      <c r="BI85" s="136">
        <f t="shared" si="80"/>
        <v>0</v>
      </c>
    </row>
    <row r="86" spans="1:61" ht="13" hidden="1" thickBot="1" x14ac:dyDescent="0.3">
      <c r="A86" s="286">
        <f>draw!A86</f>
        <v>0</v>
      </c>
      <c r="B86" s="286">
        <f>draw!B86</f>
        <v>0</v>
      </c>
      <c r="C86" s="286">
        <f>draw!C86</f>
        <v>0</v>
      </c>
      <c r="D86" s="286">
        <f>draw!E86</f>
        <v>0</v>
      </c>
      <c r="E86" s="287">
        <f>dressage!AC86</f>
        <v>150</v>
      </c>
      <c r="F86" s="288"/>
      <c r="G86" s="288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7"/>
      <c r="AB86" s="247"/>
      <c r="AC86" s="247" t="s">
        <v>48</v>
      </c>
      <c r="AD86" s="290">
        <f t="shared" si="60"/>
        <v>0</v>
      </c>
      <c r="AE86" s="291">
        <f t="shared" si="61"/>
        <v>91.600000000000009</v>
      </c>
      <c r="AF86" s="291">
        <f t="shared" si="62"/>
        <v>91.600000000000009</v>
      </c>
      <c r="AG86" s="248">
        <f t="shared" si="63"/>
        <v>241.60000000000002</v>
      </c>
      <c r="AH86" s="246">
        <f t="shared" si="82"/>
        <v>5</v>
      </c>
      <c r="AI86" s="244" t="str">
        <f t="shared" si="65"/>
        <v/>
      </c>
      <c r="AJ86" s="244" t="str">
        <f t="shared" si="66"/>
        <v/>
      </c>
      <c r="AK86" s="244" t="str">
        <f t="shared" si="67"/>
        <v/>
      </c>
      <c r="AL86" s="244" t="str">
        <f t="shared" si="68"/>
        <v/>
      </c>
      <c r="AM86" s="244" t="str">
        <f t="shared" si="69"/>
        <v/>
      </c>
      <c r="AN86" s="136" t="str">
        <f t="shared" si="57"/>
        <v/>
      </c>
      <c r="AO86" s="136" t="str">
        <f t="shared" si="57"/>
        <v/>
      </c>
      <c r="AP86" s="136" t="str">
        <f t="shared" si="57"/>
        <v/>
      </c>
      <c r="AQ86" s="136" t="str">
        <f t="shared" si="57"/>
        <v/>
      </c>
      <c r="AR86" s="136" t="str">
        <f t="shared" si="57"/>
        <v/>
      </c>
      <c r="AS86" s="292">
        <v>0</v>
      </c>
      <c r="AT86" s="292">
        <f t="shared" si="81"/>
        <v>0</v>
      </c>
      <c r="AU86" s="292">
        <f>draw!M$80</f>
        <v>2.8819444444444444E-3</v>
      </c>
      <c r="AV86" s="292">
        <f t="shared" si="70"/>
        <v>0</v>
      </c>
      <c r="AW86" s="293">
        <f t="shared" si="71"/>
        <v>0</v>
      </c>
      <c r="AX86" s="293">
        <f t="shared" si="72"/>
        <v>0</v>
      </c>
      <c r="AY86" s="293">
        <f t="shared" si="73"/>
        <v>0</v>
      </c>
      <c r="AZ86" s="293">
        <f t="shared" si="74"/>
        <v>0</v>
      </c>
      <c r="BA86" s="293">
        <f t="shared" si="75"/>
        <v>0</v>
      </c>
      <c r="BB86" s="293">
        <f t="shared" si="76"/>
        <v>0</v>
      </c>
      <c r="BC86" s="293">
        <f t="shared" si="77"/>
        <v>9</v>
      </c>
      <c r="BD86" s="293">
        <f t="shared" si="78"/>
        <v>4</v>
      </c>
      <c r="BE86" s="293">
        <f t="shared" si="79"/>
        <v>0</v>
      </c>
      <c r="BF86" s="294">
        <f t="shared" si="83"/>
        <v>-249</v>
      </c>
      <c r="BG86" s="294">
        <f t="shared" si="59"/>
        <v>229</v>
      </c>
      <c r="BI86" s="136">
        <f t="shared" si="80"/>
        <v>0</v>
      </c>
    </row>
    <row r="87" spans="1:61" ht="13" hidden="1" thickBot="1" x14ac:dyDescent="0.3">
      <c r="A87" s="286">
        <f>draw!A87</f>
        <v>0</v>
      </c>
      <c r="B87" s="286">
        <f>draw!B87</f>
        <v>0</v>
      </c>
      <c r="C87" s="286">
        <f>draw!C87</f>
        <v>0</v>
      </c>
      <c r="D87" s="286">
        <f>draw!E87</f>
        <v>0</v>
      </c>
      <c r="E87" s="287">
        <f>dressage!AC87</f>
        <v>150</v>
      </c>
      <c r="F87" s="288"/>
      <c r="G87" s="288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 t="s">
        <v>48</v>
      </c>
      <c r="AD87" s="290">
        <f t="shared" si="60"/>
        <v>0</v>
      </c>
      <c r="AE87" s="291">
        <f t="shared" si="61"/>
        <v>91.600000000000009</v>
      </c>
      <c r="AF87" s="291">
        <f t="shared" si="62"/>
        <v>91.600000000000009</v>
      </c>
      <c r="AG87" s="248">
        <f t="shared" si="63"/>
        <v>241.60000000000002</v>
      </c>
      <c r="AH87" s="246">
        <f t="shared" si="82"/>
        <v>5</v>
      </c>
      <c r="AI87" s="244" t="str">
        <f t="shared" si="65"/>
        <v/>
      </c>
      <c r="AJ87" s="244" t="str">
        <f t="shared" si="66"/>
        <v/>
      </c>
      <c r="AK87" s="244" t="str">
        <f t="shared" si="67"/>
        <v/>
      </c>
      <c r="AL87" s="244" t="str">
        <f t="shared" si="68"/>
        <v/>
      </c>
      <c r="AM87" s="244" t="str">
        <f t="shared" si="69"/>
        <v/>
      </c>
      <c r="AN87" s="136" t="str">
        <f t="shared" si="57"/>
        <v/>
      </c>
      <c r="AO87" s="136" t="str">
        <f t="shared" si="57"/>
        <v/>
      </c>
      <c r="AP87" s="136" t="str">
        <f t="shared" si="57"/>
        <v/>
      </c>
      <c r="AQ87" s="136" t="str">
        <f t="shared" si="57"/>
        <v/>
      </c>
      <c r="AR87" s="136" t="str">
        <f t="shared" si="57"/>
        <v/>
      </c>
      <c r="AS87" s="292">
        <v>0</v>
      </c>
      <c r="AT87" s="292">
        <f t="shared" si="81"/>
        <v>0</v>
      </c>
      <c r="AU87" s="292">
        <f>draw!M$80</f>
        <v>2.8819444444444444E-3</v>
      </c>
      <c r="AV87" s="292">
        <f t="shared" si="70"/>
        <v>0</v>
      </c>
      <c r="AW87" s="293">
        <f t="shared" si="71"/>
        <v>0</v>
      </c>
      <c r="AX87" s="293">
        <f t="shared" si="72"/>
        <v>0</v>
      </c>
      <c r="AY87" s="293">
        <f t="shared" si="73"/>
        <v>0</v>
      </c>
      <c r="AZ87" s="293">
        <f t="shared" si="74"/>
        <v>0</v>
      </c>
      <c r="BA87" s="293">
        <f t="shared" si="75"/>
        <v>0</v>
      </c>
      <c r="BB87" s="293">
        <f t="shared" si="76"/>
        <v>0</v>
      </c>
      <c r="BC87" s="293">
        <f t="shared" si="77"/>
        <v>9</v>
      </c>
      <c r="BD87" s="293">
        <f t="shared" si="78"/>
        <v>4</v>
      </c>
      <c r="BE87" s="293">
        <f t="shared" si="79"/>
        <v>0</v>
      </c>
      <c r="BF87" s="294">
        <f t="shared" si="83"/>
        <v>-249</v>
      </c>
      <c r="BG87" s="294">
        <f t="shared" si="59"/>
        <v>229</v>
      </c>
      <c r="BI87" s="136">
        <f t="shared" si="80"/>
        <v>0</v>
      </c>
    </row>
    <row r="88" spans="1:61" ht="13" hidden="1" thickBot="1" x14ac:dyDescent="0.3">
      <c r="A88" s="286">
        <f>draw!A88</f>
        <v>0</v>
      </c>
      <c r="B88" s="286">
        <f>draw!B88</f>
        <v>0</v>
      </c>
      <c r="C88" s="286">
        <f>draw!C88</f>
        <v>0</v>
      </c>
      <c r="D88" s="286">
        <f>draw!E88</f>
        <v>0</v>
      </c>
      <c r="E88" s="287">
        <f>dressage!AC88</f>
        <v>150</v>
      </c>
      <c r="F88" s="288"/>
      <c r="G88" s="288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 t="s">
        <v>48</v>
      </c>
      <c r="AD88" s="290">
        <f t="shared" si="60"/>
        <v>0</v>
      </c>
      <c r="AE88" s="291">
        <f t="shared" si="61"/>
        <v>91.600000000000009</v>
      </c>
      <c r="AF88" s="291">
        <f t="shared" si="62"/>
        <v>91.600000000000009</v>
      </c>
      <c r="AG88" s="248">
        <f t="shared" si="63"/>
        <v>241.60000000000002</v>
      </c>
      <c r="AH88" s="246">
        <f t="shared" si="82"/>
        <v>5</v>
      </c>
      <c r="AI88" s="244" t="str">
        <f t="shared" si="65"/>
        <v/>
      </c>
      <c r="AJ88" s="244" t="str">
        <f t="shared" si="66"/>
        <v/>
      </c>
      <c r="AK88" s="244" t="str">
        <f t="shared" si="67"/>
        <v/>
      </c>
      <c r="AL88" s="244" t="str">
        <f t="shared" si="68"/>
        <v/>
      </c>
      <c r="AM88" s="244" t="str">
        <f t="shared" si="69"/>
        <v/>
      </c>
      <c r="AN88" s="136" t="str">
        <f t="shared" si="57"/>
        <v/>
      </c>
      <c r="AO88" s="136" t="str">
        <f t="shared" si="57"/>
        <v/>
      </c>
      <c r="AP88" s="136" t="str">
        <f t="shared" si="57"/>
        <v/>
      </c>
      <c r="AQ88" s="136" t="str">
        <f t="shared" si="57"/>
        <v/>
      </c>
      <c r="AR88" s="136" t="str">
        <f t="shared" si="57"/>
        <v/>
      </c>
      <c r="AS88" s="292">
        <v>0</v>
      </c>
      <c r="AT88" s="292">
        <f t="shared" si="81"/>
        <v>0</v>
      </c>
      <c r="AU88" s="292">
        <f>draw!M$80</f>
        <v>2.8819444444444444E-3</v>
      </c>
      <c r="AV88" s="292">
        <f t="shared" si="70"/>
        <v>0</v>
      </c>
      <c r="AW88" s="293">
        <f t="shared" si="71"/>
        <v>0</v>
      </c>
      <c r="AX88" s="293">
        <f t="shared" si="72"/>
        <v>0</v>
      </c>
      <c r="AY88" s="293">
        <f t="shared" si="73"/>
        <v>0</v>
      </c>
      <c r="AZ88" s="293">
        <f t="shared" si="74"/>
        <v>0</v>
      </c>
      <c r="BA88" s="293">
        <f t="shared" si="75"/>
        <v>0</v>
      </c>
      <c r="BB88" s="293">
        <f t="shared" si="76"/>
        <v>0</v>
      </c>
      <c r="BC88" s="293">
        <f t="shared" si="77"/>
        <v>9</v>
      </c>
      <c r="BD88" s="293">
        <f t="shared" si="78"/>
        <v>4</v>
      </c>
      <c r="BE88" s="293">
        <f t="shared" si="79"/>
        <v>0</v>
      </c>
      <c r="BF88" s="294">
        <f t="shared" si="83"/>
        <v>-249</v>
      </c>
      <c r="BG88" s="294">
        <f t="shared" si="59"/>
        <v>229</v>
      </c>
      <c r="BI88" s="136">
        <f t="shared" si="80"/>
        <v>0</v>
      </c>
    </row>
    <row r="89" spans="1:61" ht="13" hidden="1" thickBot="1" x14ac:dyDescent="0.3">
      <c r="A89" s="286">
        <f>draw!A89</f>
        <v>0</v>
      </c>
      <c r="B89" s="286">
        <f>draw!B89</f>
        <v>0</v>
      </c>
      <c r="C89" s="286">
        <f>draw!C89</f>
        <v>0</v>
      </c>
      <c r="D89" s="286">
        <f>draw!E89</f>
        <v>0</v>
      </c>
      <c r="E89" s="287">
        <f>dressage!AC89</f>
        <v>150</v>
      </c>
      <c r="F89" s="288"/>
      <c r="G89" s="288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 t="s">
        <v>48</v>
      </c>
      <c r="AD89" s="290">
        <f t="shared" si="60"/>
        <v>0</v>
      </c>
      <c r="AE89" s="291">
        <f t="shared" si="61"/>
        <v>91.600000000000009</v>
      </c>
      <c r="AF89" s="291">
        <f t="shared" si="62"/>
        <v>91.600000000000009</v>
      </c>
      <c r="AG89" s="248">
        <f t="shared" si="63"/>
        <v>241.60000000000002</v>
      </c>
      <c r="AH89" s="246">
        <f t="shared" si="82"/>
        <v>5</v>
      </c>
      <c r="AI89" s="244" t="str">
        <f t="shared" si="65"/>
        <v/>
      </c>
      <c r="AJ89" s="244" t="str">
        <f t="shared" si="66"/>
        <v/>
      </c>
      <c r="AK89" s="244" t="str">
        <f t="shared" si="67"/>
        <v/>
      </c>
      <c r="AL89" s="244" t="str">
        <f t="shared" si="68"/>
        <v/>
      </c>
      <c r="AM89" s="244" t="str">
        <f t="shared" si="69"/>
        <v/>
      </c>
      <c r="AN89" s="136" t="str">
        <f t="shared" si="57"/>
        <v/>
      </c>
      <c r="AO89" s="136" t="str">
        <f t="shared" si="57"/>
        <v/>
      </c>
      <c r="AP89" s="136" t="str">
        <f t="shared" si="57"/>
        <v/>
      </c>
      <c r="AQ89" s="136" t="str">
        <f t="shared" si="57"/>
        <v/>
      </c>
      <c r="AR89" s="136" t="str">
        <f t="shared" si="57"/>
        <v/>
      </c>
      <c r="AS89" s="292">
        <v>0</v>
      </c>
      <c r="AT89" s="292">
        <f t="shared" si="81"/>
        <v>0</v>
      </c>
      <c r="AU89" s="292">
        <f>draw!M$80</f>
        <v>2.8819444444444444E-3</v>
      </c>
      <c r="AV89" s="292">
        <f t="shared" si="70"/>
        <v>0</v>
      </c>
      <c r="AW89" s="293">
        <f t="shared" si="71"/>
        <v>0</v>
      </c>
      <c r="AX89" s="293">
        <f t="shared" si="72"/>
        <v>0</v>
      </c>
      <c r="AY89" s="293">
        <f t="shared" si="73"/>
        <v>0</v>
      </c>
      <c r="AZ89" s="293">
        <f t="shared" si="74"/>
        <v>0</v>
      </c>
      <c r="BA89" s="293">
        <f t="shared" si="75"/>
        <v>0</v>
      </c>
      <c r="BB89" s="293">
        <f t="shared" si="76"/>
        <v>0</v>
      </c>
      <c r="BC89" s="293">
        <f t="shared" si="77"/>
        <v>9</v>
      </c>
      <c r="BD89" s="293">
        <f t="shared" si="78"/>
        <v>4</v>
      </c>
      <c r="BE89" s="293">
        <f t="shared" si="79"/>
        <v>0</v>
      </c>
      <c r="BF89" s="294">
        <f t="shared" si="83"/>
        <v>-249</v>
      </c>
      <c r="BG89" s="294">
        <f t="shared" si="59"/>
        <v>229</v>
      </c>
      <c r="BI89" s="136">
        <f t="shared" si="80"/>
        <v>0</v>
      </c>
    </row>
    <row r="90" spans="1:61" ht="13" hidden="1" thickBot="1" x14ac:dyDescent="0.3">
      <c r="A90" s="286">
        <f>draw!A90</f>
        <v>0</v>
      </c>
      <c r="B90" s="286">
        <f>draw!B90</f>
        <v>0</v>
      </c>
      <c r="C90" s="286">
        <f>draw!C90</f>
        <v>0</v>
      </c>
      <c r="D90" s="286">
        <f>draw!E90</f>
        <v>0</v>
      </c>
      <c r="E90" s="287">
        <f>dressage!AC90</f>
        <v>150</v>
      </c>
      <c r="F90" s="288"/>
      <c r="G90" s="288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 t="s">
        <v>48</v>
      </c>
      <c r="AD90" s="290">
        <f t="shared" si="60"/>
        <v>0</v>
      </c>
      <c r="AE90" s="291">
        <f t="shared" si="61"/>
        <v>91.600000000000009</v>
      </c>
      <c r="AF90" s="291">
        <f t="shared" si="62"/>
        <v>91.600000000000009</v>
      </c>
      <c r="AG90" s="248">
        <f t="shared" si="63"/>
        <v>241.60000000000002</v>
      </c>
      <c r="AH90" s="246">
        <f t="shared" si="82"/>
        <v>5</v>
      </c>
      <c r="AI90" s="244" t="str">
        <f t="shared" si="65"/>
        <v/>
      </c>
      <c r="AJ90" s="244" t="str">
        <f t="shared" si="66"/>
        <v/>
      </c>
      <c r="AK90" s="244" t="str">
        <f t="shared" si="67"/>
        <v/>
      </c>
      <c r="AL90" s="244" t="str">
        <f t="shared" si="68"/>
        <v/>
      </c>
      <c r="AM90" s="244" t="str">
        <f t="shared" si="69"/>
        <v/>
      </c>
      <c r="AN90" s="136" t="str">
        <f t="shared" si="57"/>
        <v/>
      </c>
      <c r="AO90" s="136" t="str">
        <f t="shared" si="57"/>
        <v/>
      </c>
      <c r="AP90" s="136" t="str">
        <f t="shared" si="57"/>
        <v/>
      </c>
      <c r="AQ90" s="136" t="str">
        <f t="shared" si="57"/>
        <v/>
      </c>
      <c r="AR90" s="136" t="str">
        <f t="shared" si="57"/>
        <v/>
      </c>
      <c r="AS90" s="292">
        <v>0</v>
      </c>
      <c r="AT90" s="292">
        <f t="shared" si="81"/>
        <v>0</v>
      </c>
      <c r="AU90" s="292">
        <f>draw!M$80</f>
        <v>2.8819444444444444E-3</v>
      </c>
      <c r="AV90" s="292">
        <f t="shared" si="70"/>
        <v>0</v>
      </c>
      <c r="AW90" s="293">
        <f t="shared" si="71"/>
        <v>0</v>
      </c>
      <c r="AX90" s="293">
        <f t="shared" si="72"/>
        <v>0</v>
      </c>
      <c r="AY90" s="293">
        <f t="shared" si="73"/>
        <v>0</v>
      </c>
      <c r="AZ90" s="293">
        <f t="shared" si="74"/>
        <v>0</v>
      </c>
      <c r="BA90" s="293">
        <f t="shared" si="75"/>
        <v>0</v>
      </c>
      <c r="BB90" s="293">
        <f t="shared" si="76"/>
        <v>0</v>
      </c>
      <c r="BC90" s="293">
        <f t="shared" si="77"/>
        <v>9</v>
      </c>
      <c r="BD90" s="293">
        <f t="shared" si="78"/>
        <v>4</v>
      </c>
      <c r="BE90" s="293">
        <f t="shared" si="79"/>
        <v>0</v>
      </c>
      <c r="BF90" s="294">
        <f t="shared" si="83"/>
        <v>-249</v>
      </c>
      <c r="BG90" s="294">
        <f t="shared" si="59"/>
        <v>229</v>
      </c>
      <c r="BI90" s="136">
        <f t="shared" si="80"/>
        <v>0</v>
      </c>
    </row>
    <row r="91" spans="1:61" ht="13" hidden="1" thickBot="1" x14ac:dyDescent="0.3">
      <c r="A91" s="286">
        <f>draw!A91</f>
        <v>0</v>
      </c>
      <c r="B91" s="286">
        <f>draw!B91</f>
        <v>0</v>
      </c>
      <c r="C91" s="286">
        <f>draw!C91</f>
        <v>0</v>
      </c>
      <c r="D91" s="286">
        <f>draw!E91</f>
        <v>0</v>
      </c>
      <c r="E91" s="287">
        <f>dressage!AC91</f>
        <v>150</v>
      </c>
      <c r="F91" s="288"/>
      <c r="G91" s="288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 t="s">
        <v>48</v>
      </c>
      <c r="AD91" s="290">
        <f t="shared" si="60"/>
        <v>0</v>
      </c>
      <c r="AE91" s="291">
        <f t="shared" si="61"/>
        <v>91.600000000000009</v>
      </c>
      <c r="AF91" s="291">
        <f t="shared" si="62"/>
        <v>91.600000000000009</v>
      </c>
      <c r="AG91" s="248">
        <f t="shared" si="63"/>
        <v>241.60000000000002</v>
      </c>
      <c r="AH91" s="246">
        <f t="shared" si="82"/>
        <v>5</v>
      </c>
      <c r="AI91" s="244" t="str">
        <f t="shared" si="65"/>
        <v/>
      </c>
      <c r="AJ91" s="244" t="str">
        <f t="shared" si="66"/>
        <v/>
      </c>
      <c r="AK91" s="244" t="str">
        <f t="shared" si="67"/>
        <v/>
      </c>
      <c r="AL91" s="244" t="str">
        <f t="shared" si="68"/>
        <v/>
      </c>
      <c r="AM91" s="244" t="str">
        <f t="shared" si="69"/>
        <v/>
      </c>
      <c r="AN91" s="136" t="str">
        <f t="shared" si="57"/>
        <v/>
      </c>
      <c r="AO91" s="136" t="str">
        <f t="shared" si="57"/>
        <v/>
      </c>
      <c r="AP91" s="136" t="str">
        <f t="shared" si="57"/>
        <v/>
      </c>
      <c r="AQ91" s="136" t="str">
        <f t="shared" si="57"/>
        <v/>
      </c>
      <c r="AR91" s="136" t="str">
        <f t="shared" si="57"/>
        <v/>
      </c>
      <c r="AS91" s="292">
        <v>0</v>
      </c>
      <c r="AT91" s="292">
        <f t="shared" si="81"/>
        <v>0</v>
      </c>
      <c r="AU91" s="292">
        <f>draw!M$80</f>
        <v>2.8819444444444444E-3</v>
      </c>
      <c r="AV91" s="292">
        <f t="shared" si="70"/>
        <v>0</v>
      </c>
      <c r="AW91" s="293">
        <f t="shared" si="71"/>
        <v>0</v>
      </c>
      <c r="AX91" s="293">
        <f t="shared" si="72"/>
        <v>0</v>
      </c>
      <c r="AY91" s="293">
        <f t="shared" si="73"/>
        <v>0</v>
      </c>
      <c r="AZ91" s="293">
        <f t="shared" si="74"/>
        <v>0</v>
      </c>
      <c r="BA91" s="293">
        <f t="shared" si="75"/>
        <v>0</v>
      </c>
      <c r="BB91" s="293">
        <f t="shared" si="76"/>
        <v>0</v>
      </c>
      <c r="BC91" s="293">
        <f t="shared" si="77"/>
        <v>9</v>
      </c>
      <c r="BD91" s="293">
        <f t="shared" si="78"/>
        <v>4</v>
      </c>
      <c r="BE91" s="293">
        <f t="shared" si="79"/>
        <v>0</v>
      </c>
      <c r="BF91" s="294">
        <f t="shared" si="83"/>
        <v>-249</v>
      </c>
      <c r="BG91" s="294">
        <f t="shared" si="59"/>
        <v>229</v>
      </c>
      <c r="BI91" s="136">
        <f t="shared" si="80"/>
        <v>0</v>
      </c>
    </row>
    <row r="92" spans="1:61" ht="13" hidden="1" thickBot="1" x14ac:dyDescent="0.3">
      <c r="A92" s="286">
        <f>draw!A92</f>
        <v>0</v>
      </c>
      <c r="B92" s="286">
        <f>draw!B92</f>
        <v>0</v>
      </c>
      <c r="C92" s="286">
        <f>draw!C92</f>
        <v>0</v>
      </c>
      <c r="D92" s="286">
        <f>draw!E92</f>
        <v>0</v>
      </c>
      <c r="E92" s="287">
        <f>dressage!AC92</f>
        <v>150</v>
      </c>
      <c r="F92" s="288"/>
      <c r="G92" s="288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 t="s">
        <v>48</v>
      </c>
      <c r="AD92" s="290">
        <f t="shared" si="60"/>
        <v>0</v>
      </c>
      <c r="AE92" s="291">
        <f t="shared" si="61"/>
        <v>91.600000000000009</v>
      </c>
      <c r="AF92" s="291">
        <f t="shared" si="62"/>
        <v>91.600000000000009</v>
      </c>
      <c r="AG92" s="248">
        <f t="shared" si="63"/>
        <v>241.60000000000002</v>
      </c>
      <c r="AH92" s="246">
        <f t="shared" si="82"/>
        <v>5</v>
      </c>
      <c r="AI92" s="244" t="str">
        <f t="shared" si="65"/>
        <v/>
      </c>
      <c r="AJ92" s="244" t="str">
        <f t="shared" si="66"/>
        <v/>
      </c>
      <c r="AK92" s="244" t="str">
        <f t="shared" si="67"/>
        <v/>
      </c>
      <c r="AL92" s="244" t="str">
        <f t="shared" si="68"/>
        <v/>
      </c>
      <c r="AM92" s="244" t="str">
        <f t="shared" si="69"/>
        <v/>
      </c>
      <c r="AN92" s="136" t="str">
        <f t="shared" si="57"/>
        <v/>
      </c>
      <c r="AO92" s="136" t="str">
        <f t="shared" si="57"/>
        <v/>
      </c>
      <c r="AP92" s="136" t="str">
        <f t="shared" si="57"/>
        <v/>
      </c>
      <c r="AQ92" s="136" t="str">
        <f t="shared" si="57"/>
        <v/>
      </c>
      <c r="AR92" s="136" t="str">
        <f t="shared" si="57"/>
        <v/>
      </c>
      <c r="AS92" s="292">
        <v>0</v>
      </c>
      <c r="AT92" s="292">
        <f t="shared" si="81"/>
        <v>0</v>
      </c>
      <c r="AU92" s="292">
        <f>draw!M$80</f>
        <v>2.8819444444444444E-3</v>
      </c>
      <c r="AV92" s="292">
        <f t="shared" si="70"/>
        <v>0</v>
      </c>
      <c r="AW92" s="293">
        <f t="shared" si="71"/>
        <v>0</v>
      </c>
      <c r="AX92" s="293">
        <f t="shared" si="72"/>
        <v>0</v>
      </c>
      <c r="AY92" s="293">
        <f t="shared" si="73"/>
        <v>0</v>
      </c>
      <c r="AZ92" s="293">
        <f t="shared" si="74"/>
        <v>0</v>
      </c>
      <c r="BA92" s="293">
        <f t="shared" si="75"/>
        <v>0</v>
      </c>
      <c r="BB92" s="293">
        <f t="shared" si="76"/>
        <v>0</v>
      </c>
      <c r="BC92" s="293">
        <f t="shared" si="77"/>
        <v>9</v>
      </c>
      <c r="BD92" s="293">
        <f t="shared" si="78"/>
        <v>4</v>
      </c>
      <c r="BE92" s="293">
        <f t="shared" si="79"/>
        <v>0</v>
      </c>
      <c r="BF92" s="294">
        <f t="shared" si="83"/>
        <v>-249</v>
      </c>
      <c r="BG92" s="294">
        <f t="shared" si="59"/>
        <v>229</v>
      </c>
      <c r="BI92" s="136">
        <f t="shared" si="80"/>
        <v>0</v>
      </c>
    </row>
    <row r="93" spans="1:61" ht="13" hidden="1" thickBot="1" x14ac:dyDescent="0.3">
      <c r="A93" s="286">
        <f>draw!A93</f>
        <v>0</v>
      </c>
      <c r="B93" s="286">
        <f>draw!B93</f>
        <v>0</v>
      </c>
      <c r="C93" s="286">
        <f>draw!C93</f>
        <v>0</v>
      </c>
      <c r="D93" s="286">
        <f>draw!E93</f>
        <v>0</v>
      </c>
      <c r="E93" s="287">
        <f>dressage!AC93</f>
        <v>150</v>
      </c>
      <c r="F93" s="288"/>
      <c r="G93" s="288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7"/>
      <c r="AC93" s="247" t="s">
        <v>48</v>
      </c>
      <c r="AD93" s="290">
        <f t="shared" si="60"/>
        <v>0</v>
      </c>
      <c r="AE93" s="291">
        <f t="shared" si="61"/>
        <v>91.600000000000009</v>
      </c>
      <c r="AF93" s="291">
        <f t="shared" si="62"/>
        <v>91.600000000000009</v>
      </c>
      <c r="AG93" s="248">
        <f t="shared" si="63"/>
        <v>241.60000000000002</v>
      </c>
      <c r="AH93" s="246">
        <f t="shared" si="82"/>
        <v>5</v>
      </c>
      <c r="AI93" s="244" t="str">
        <f t="shared" si="65"/>
        <v/>
      </c>
      <c r="AJ93" s="244" t="str">
        <f t="shared" si="66"/>
        <v/>
      </c>
      <c r="AK93" s="244" t="str">
        <f t="shared" si="67"/>
        <v/>
      </c>
      <c r="AL93" s="244" t="str">
        <f t="shared" si="68"/>
        <v/>
      </c>
      <c r="AM93" s="244" t="str">
        <f t="shared" si="69"/>
        <v/>
      </c>
      <c r="AN93" s="136" t="str">
        <f t="shared" si="57"/>
        <v/>
      </c>
      <c r="AO93" s="136" t="str">
        <f t="shared" si="57"/>
        <v/>
      </c>
      <c r="AP93" s="136" t="str">
        <f t="shared" si="57"/>
        <v/>
      </c>
      <c r="AQ93" s="136" t="str">
        <f t="shared" si="57"/>
        <v/>
      </c>
      <c r="AR93" s="136" t="str">
        <f t="shared" si="57"/>
        <v/>
      </c>
      <c r="AS93" s="292">
        <v>0</v>
      </c>
      <c r="AT93" s="292">
        <f t="shared" si="81"/>
        <v>0</v>
      </c>
      <c r="AU93" s="292">
        <f>draw!M$80</f>
        <v>2.8819444444444444E-3</v>
      </c>
      <c r="AV93" s="292">
        <f t="shared" si="70"/>
        <v>0</v>
      </c>
      <c r="AW93" s="293">
        <f t="shared" si="71"/>
        <v>0</v>
      </c>
      <c r="AX93" s="293">
        <f t="shared" si="72"/>
        <v>0</v>
      </c>
      <c r="AY93" s="293">
        <f t="shared" si="73"/>
        <v>0</v>
      </c>
      <c r="AZ93" s="293">
        <f t="shared" si="74"/>
        <v>0</v>
      </c>
      <c r="BA93" s="293">
        <f t="shared" si="75"/>
        <v>0</v>
      </c>
      <c r="BB93" s="293">
        <f t="shared" si="76"/>
        <v>0</v>
      </c>
      <c r="BC93" s="293">
        <f t="shared" si="77"/>
        <v>9</v>
      </c>
      <c r="BD93" s="293">
        <f t="shared" si="78"/>
        <v>4</v>
      </c>
      <c r="BE93" s="293">
        <f t="shared" si="79"/>
        <v>0</v>
      </c>
      <c r="BF93" s="294">
        <f t="shared" si="83"/>
        <v>-249</v>
      </c>
      <c r="BG93" s="294">
        <f t="shared" si="59"/>
        <v>229</v>
      </c>
      <c r="BI93" s="136">
        <f t="shared" si="80"/>
        <v>0</v>
      </c>
    </row>
    <row r="94" spans="1:61" ht="13" hidden="1" thickBot="1" x14ac:dyDescent="0.3">
      <c r="A94" s="286">
        <f>draw!A94</f>
        <v>0</v>
      </c>
      <c r="B94" s="286">
        <f>draw!B94</f>
        <v>0</v>
      </c>
      <c r="C94" s="286">
        <f>draw!C94</f>
        <v>0</v>
      </c>
      <c r="D94" s="286">
        <f>draw!E94</f>
        <v>0</v>
      </c>
      <c r="E94" s="287">
        <f>dressage!AC94</f>
        <v>150</v>
      </c>
      <c r="F94" s="288"/>
      <c r="G94" s="288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 t="s">
        <v>48</v>
      </c>
      <c r="AD94" s="290">
        <f t="shared" si="60"/>
        <v>0</v>
      </c>
      <c r="AE94" s="291">
        <f t="shared" si="61"/>
        <v>91.600000000000009</v>
      </c>
      <c r="AF94" s="291">
        <f t="shared" si="62"/>
        <v>91.600000000000009</v>
      </c>
      <c r="AG94" s="248">
        <f t="shared" si="63"/>
        <v>241.60000000000002</v>
      </c>
      <c r="AH94" s="246">
        <f t="shared" si="82"/>
        <v>5</v>
      </c>
      <c r="AI94" s="244" t="str">
        <f t="shared" si="65"/>
        <v/>
      </c>
      <c r="AJ94" s="244" t="str">
        <f t="shared" si="66"/>
        <v/>
      </c>
      <c r="AK94" s="244" t="str">
        <f t="shared" si="67"/>
        <v/>
      </c>
      <c r="AL94" s="244" t="str">
        <f t="shared" si="68"/>
        <v/>
      </c>
      <c r="AM94" s="244" t="str">
        <f t="shared" si="69"/>
        <v/>
      </c>
      <c r="AN94" s="136" t="str">
        <f t="shared" ref="AN94:AR101" si="84">IF($D94=AN$3,$AG94,"")</f>
        <v/>
      </c>
      <c r="AO94" s="136" t="str">
        <f t="shared" si="84"/>
        <v/>
      </c>
      <c r="AP94" s="136" t="str">
        <f t="shared" si="84"/>
        <v/>
      </c>
      <c r="AQ94" s="136" t="str">
        <f t="shared" si="84"/>
        <v/>
      </c>
      <c r="AR94" s="136" t="str">
        <f t="shared" si="84"/>
        <v/>
      </c>
      <c r="AS94" s="292">
        <v>0</v>
      </c>
      <c r="AT94" s="292">
        <f t="shared" si="81"/>
        <v>0</v>
      </c>
      <c r="AU94" s="292">
        <f>draw!M$80</f>
        <v>2.8819444444444444E-3</v>
      </c>
      <c r="AV94" s="292">
        <f t="shared" si="70"/>
        <v>0</v>
      </c>
      <c r="AW94" s="293">
        <f t="shared" si="71"/>
        <v>0</v>
      </c>
      <c r="AX94" s="293">
        <f t="shared" si="72"/>
        <v>0</v>
      </c>
      <c r="AY94" s="293">
        <f t="shared" si="73"/>
        <v>0</v>
      </c>
      <c r="AZ94" s="293">
        <f t="shared" si="74"/>
        <v>0</v>
      </c>
      <c r="BA94" s="293">
        <f t="shared" si="75"/>
        <v>0</v>
      </c>
      <c r="BB94" s="293">
        <f t="shared" si="76"/>
        <v>0</v>
      </c>
      <c r="BC94" s="293">
        <f t="shared" si="77"/>
        <v>9</v>
      </c>
      <c r="BD94" s="293">
        <f t="shared" si="78"/>
        <v>4</v>
      </c>
      <c r="BE94" s="293">
        <f t="shared" si="79"/>
        <v>0</v>
      </c>
      <c r="BF94" s="294">
        <f t="shared" si="83"/>
        <v>-249</v>
      </c>
      <c r="BG94" s="294">
        <f t="shared" si="59"/>
        <v>229</v>
      </c>
      <c r="BI94" s="136">
        <f t="shared" si="80"/>
        <v>0</v>
      </c>
    </row>
    <row r="95" spans="1:61" ht="13" hidden="1" thickBot="1" x14ac:dyDescent="0.3">
      <c r="A95" s="286">
        <f>draw!A95</f>
        <v>0</v>
      </c>
      <c r="B95" s="286">
        <f>draw!B95</f>
        <v>0</v>
      </c>
      <c r="C95" s="286">
        <f>draw!C95</f>
        <v>0</v>
      </c>
      <c r="D95" s="286">
        <f>draw!E95</f>
        <v>0</v>
      </c>
      <c r="E95" s="287">
        <f>dressage!AC95</f>
        <v>150</v>
      </c>
      <c r="F95" s="288"/>
      <c r="G95" s="288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 t="s">
        <v>48</v>
      </c>
      <c r="AD95" s="290">
        <f t="shared" si="60"/>
        <v>0</v>
      </c>
      <c r="AE95" s="291">
        <f t="shared" si="61"/>
        <v>91.600000000000009</v>
      </c>
      <c r="AF95" s="291">
        <f t="shared" si="62"/>
        <v>91.600000000000009</v>
      </c>
      <c r="AG95" s="248">
        <f t="shared" si="63"/>
        <v>241.60000000000002</v>
      </c>
      <c r="AH95" s="246">
        <f t="shared" si="82"/>
        <v>5</v>
      </c>
      <c r="AI95" s="244" t="str">
        <f t="shared" si="65"/>
        <v/>
      </c>
      <c r="AJ95" s="244" t="str">
        <f t="shared" si="66"/>
        <v/>
      </c>
      <c r="AK95" s="244" t="str">
        <f t="shared" si="67"/>
        <v/>
      </c>
      <c r="AL95" s="244" t="str">
        <f t="shared" si="68"/>
        <v/>
      </c>
      <c r="AM95" s="244" t="str">
        <f t="shared" si="69"/>
        <v/>
      </c>
      <c r="AN95" s="136" t="str">
        <f t="shared" si="84"/>
        <v/>
      </c>
      <c r="AO95" s="136" t="str">
        <f t="shared" si="84"/>
        <v/>
      </c>
      <c r="AP95" s="136" t="str">
        <f t="shared" si="84"/>
        <v/>
      </c>
      <c r="AQ95" s="136" t="str">
        <f t="shared" si="84"/>
        <v/>
      </c>
      <c r="AR95" s="136" t="str">
        <f t="shared" si="84"/>
        <v/>
      </c>
      <c r="AS95" s="292">
        <v>0</v>
      </c>
      <c r="AT95" s="292">
        <f t="shared" si="81"/>
        <v>0</v>
      </c>
      <c r="AU95" s="292">
        <f>draw!M$80</f>
        <v>2.8819444444444444E-3</v>
      </c>
      <c r="AV95" s="292">
        <f t="shared" si="70"/>
        <v>0</v>
      </c>
      <c r="AW95" s="293">
        <f t="shared" si="71"/>
        <v>0</v>
      </c>
      <c r="AX95" s="293">
        <f t="shared" si="72"/>
        <v>0</v>
      </c>
      <c r="AY95" s="293">
        <f t="shared" si="73"/>
        <v>0</v>
      </c>
      <c r="AZ95" s="293">
        <f t="shared" si="74"/>
        <v>0</v>
      </c>
      <c r="BA95" s="293">
        <f t="shared" si="75"/>
        <v>0</v>
      </c>
      <c r="BB95" s="293">
        <f t="shared" si="76"/>
        <v>0</v>
      </c>
      <c r="BC95" s="293">
        <f t="shared" si="77"/>
        <v>9</v>
      </c>
      <c r="BD95" s="293">
        <f t="shared" si="78"/>
        <v>4</v>
      </c>
      <c r="BE95" s="293">
        <f t="shared" si="79"/>
        <v>0</v>
      </c>
      <c r="BF95" s="294">
        <f t="shared" si="83"/>
        <v>-249</v>
      </c>
      <c r="BG95" s="294">
        <f t="shared" si="59"/>
        <v>229</v>
      </c>
      <c r="BI95" s="136">
        <f t="shared" si="80"/>
        <v>0</v>
      </c>
    </row>
    <row r="96" spans="1:61" ht="13" hidden="1" thickBot="1" x14ac:dyDescent="0.3">
      <c r="A96" s="286">
        <f>draw!A96</f>
        <v>0</v>
      </c>
      <c r="B96" s="286">
        <f>draw!B96</f>
        <v>0</v>
      </c>
      <c r="C96" s="286">
        <f>draw!C96</f>
        <v>0</v>
      </c>
      <c r="D96" s="286">
        <f>draw!E96</f>
        <v>0</v>
      </c>
      <c r="E96" s="287">
        <f>dressage!AC96</f>
        <v>150</v>
      </c>
      <c r="F96" s="288"/>
      <c r="G96" s="288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 t="s">
        <v>48</v>
      </c>
      <c r="AD96" s="290">
        <f t="shared" si="60"/>
        <v>0</v>
      </c>
      <c r="AE96" s="291">
        <f t="shared" si="61"/>
        <v>91.600000000000009</v>
      </c>
      <c r="AF96" s="291">
        <f t="shared" si="62"/>
        <v>91.600000000000009</v>
      </c>
      <c r="AG96" s="248">
        <f t="shared" si="63"/>
        <v>241.60000000000002</v>
      </c>
      <c r="AH96" s="246">
        <f t="shared" si="82"/>
        <v>5</v>
      </c>
      <c r="AI96" s="244" t="str">
        <f t="shared" si="65"/>
        <v/>
      </c>
      <c r="AJ96" s="244" t="str">
        <f t="shared" si="66"/>
        <v/>
      </c>
      <c r="AK96" s="244" t="str">
        <f t="shared" si="67"/>
        <v/>
      </c>
      <c r="AL96" s="244" t="str">
        <f t="shared" si="68"/>
        <v/>
      </c>
      <c r="AM96" s="244" t="str">
        <f t="shared" si="69"/>
        <v/>
      </c>
      <c r="AN96" s="136" t="str">
        <f t="shared" si="84"/>
        <v/>
      </c>
      <c r="AO96" s="136" t="str">
        <f t="shared" si="84"/>
        <v/>
      </c>
      <c r="AP96" s="136" t="str">
        <f t="shared" si="84"/>
        <v/>
      </c>
      <c r="AQ96" s="136" t="str">
        <f t="shared" si="84"/>
        <v/>
      </c>
      <c r="AR96" s="136" t="str">
        <f t="shared" si="84"/>
        <v/>
      </c>
      <c r="AS96" s="292">
        <v>0</v>
      </c>
      <c r="AT96" s="292">
        <f t="shared" si="81"/>
        <v>0</v>
      </c>
      <c r="AU96" s="292">
        <f>draw!M$80</f>
        <v>2.8819444444444444E-3</v>
      </c>
      <c r="AV96" s="292">
        <f t="shared" si="70"/>
        <v>0</v>
      </c>
      <c r="AW96" s="293">
        <f t="shared" si="71"/>
        <v>0</v>
      </c>
      <c r="AX96" s="293">
        <f t="shared" si="72"/>
        <v>0</v>
      </c>
      <c r="AY96" s="293">
        <f t="shared" si="73"/>
        <v>0</v>
      </c>
      <c r="AZ96" s="293">
        <f t="shared" si="74"/>
        <v>0</v>
      </c>
      <c r="BA96" s="293">
        <f t="shared" si="75"/>
        <v>0</v>
      </c>
      <c r="BB96" s="293">
        <f t="shared" si="76"/>
        <v>0</v>
      </c>
      <c r="BC96" s="293">
        <f t="shared" si="77"/>
        <v>9</v>
      </c>
      <c r="BD96" s="293">
        <f t="shared" si="78"/>
        <v>4</v>
      </c>
      <c r="BE96" s="293">
        <f t="shared" si="79"/>
        <v>0</v>
      </c>
      <c r="BF96" s="294">
        <f t="shared" si="83"/>
        <v>-249</v>
      </c>
      <c r="BG96" s="294">
        <f t="shared" si="59"/>
        <v>229</v>
      </c>
      <c r="BI96" s="136">
        <f t="shared" si="80"/>
        <v>0</v>
      </c>
    </row>
    <row r="97" spans="1:61" ht="13" hidden="1" thickBot="1" x14ac:dyDescent="0.3">
      <c r="A97" s="286">
        <f>draw!A97</f>
        <v>0</v>
      </c>
      <c r="B97" s="286">
        <f>draw!B97</f>
        <v>0</v>
      </c>
      <c r="C97" s="286">
        <f>draw!C97</f>
        <v>0</v>
      </c>
      <c r="D97" s="286">
        <f>draw!E97</f>
        <v>0</v>
      </c>
      <c r="E97" s="287">
        <f>dressage!AC97</f>
        <v>150</v>
      </c>
      <c r="F97" s="288"/>
      <c r="G97" s="288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 t="s">
        <v>48</v>
      </c>
      <c r="AD97" s="290">
        <f t="shared" si="60"/>
        <v>0</v>
      </c>
      <c r="AE97" s="291">
        <f t="shared" si="61"/>
        <v>91.600000000000009</v>
      </c>
      <c r="AF97" s="291">
        <f t="shared" si="62"/>
        <v>91.600000000000009</v>
      </c>
      <c r="AG97" s="248">
        <f t="shared" si="63"/>
        <v>241.60000000000002</v>
      </c>
      <c r="AH97" s="246">
        <f t="shared" si="82"/>
        <v>5</v>
      </c>
      <c r="AI97" s="244" t="str">
        <f t="shared" si="65"/>
        <v/>
      </c>
      <c r="AJ97" s="244" t="str">
        <f t="shared" si="66"/>
        <v/>
      </c>
      <c r="AK97" s="244" t="str">
        <f t="shared" si="67"/>
        <v/>
      </c>
      <c r="AL97" s="244" t="str">
        <f t="shared" si="68"/>
        <v/>
      </c>
      <c r="AM97" s="244" t="str">
        <f t="shared" si="69"/>
        <v/>
      </c>
      <c r="AN97" s="136" t="str">
        <f t="shared" si="84"/>
        <v/>
      </c>
      <c r="AO97" s="136" t="str">
        <f t="shared" si="84"/>
        <v/>
      </c>
      <c r="AP97" s="136" t="str">
        <f t="shared" si="84"/>
        <v/>
      </c>
      <c r="AQ97" s="136" t="str">
        <f t="shared" si="84"/>
        <v/>
      </c>
      <c r="AR97" s="136" t="str">
        <f t="shared" si="84"/>
        <v/>
      </c>
      <c r="AS97" s="292">
        <v>0</v>
      </c>
      <c r="AT97" s="292">
        <f t="shared" si="81"/>
        <v>0</v>
      </c>
      <c r="AU97" s="292">
        <f>draw!M$80</f>
        <v>2.8819444444444444E-3</v>
      </c>
      <c r="AV97" s="292">
        <f t="shared" si="70"/>
        <v>0</v>
      </c>
      <c r="AW97" s="293">
        <f t="shared" si="71"/>
        <v>0</v>
      </c>
      <c r="AX97" s="293">
        <f t="shared" si="72"/>
        <v>0</v>
      </c>
      <c r="AY97" s="293">
        <f t="shared" si="73"/>
        <v>0</v>
      </c>
      <c r="AZ97" s="293">
        <f t="shared" si="74"/>
        <v>0</v>
      </c>
      <c r="BA97" s="293">
        <f t="shared" si="75"/>
        <v>0</v>
      </c>
      <c r="BB97" s="293">
        <f t="shared" si="76"/>
        <v>0</v>
      </c>
      <c r="BC97" s="293">
        <f t="shared" si="77"/>
        <v>9</v>
      </c>
      <c r="BD97" s="293">
        <f t="shared" si="78"/>
        <v>4</v>
      </c>
      <c r="BE97" s="293">
        <f t="shared" si="79"/>
        <v>0</v>
      </c>
      <c r="BF97" s="294">
        <f t="shared" si="83"/>
        <v>-249</v>
      </c>
      <c r="BG97" s="294">
        <f t="shared" si="59"/>
        <v>229</v>
      </c>
      <c r="BI97" s="136">
        <f t="shared" si="80"/>
        <v>0</v>
      </c>
    </row>
    <row r="98" spans="1:61" ht="13" hidden="1" thickBot="1" x14ac:dyDescent="0.3">
      <c r="A98" s="286">
        <f>draw!A98</f>
        <v>0</v>
      </c>
      <c r="B98" s="286">
        <f>draw!B98</f>
        <v>0</v>
      </c>
      <c r="C98" s="286">
        <f>draw!C98</f>
        <v>0</v>
      </c>
      <c r="D98" s="286">
        <f>draw!E98</f>
        <v>0</v>
      </c>
      <c r="E98" s="287">
        <f>dressage!AC98</f>
        <v>150</v>
      </c>
      <c r="F98" s="288"/>
      <c r="G98" s="288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 t="s">
        <v>48</v>
      </c>
      <c r="AD98" s="290">
        <f t="shared" si="60"/>
        <v>0</v>
      </c>
      <c r="AE98" s="291">
        <f t="shared" si="61"/>
        <v>91.600000000000009</v>
      </c>
      <c r="AF98" s="291">
        <f t="shared" si="62"/>
        <v>91.600000000000009</v>
      </c>
      <c r="AG98" s="248">
        <f t="shared" si="63"/>
        <v>241.60000000000002</v>
      </c>
      <c r="AH98" s="246">
        <f t="shared" si="82"/>
        <v>5</v>
      </c>
      <c r="AI98" s="244" t="str">
        <f t="shared" si="65"/>
        <v/>
      </c>
      <c r="AJ98" s="244" t="str">
        <f t="shared" si="66"/>
        <v/>
      </c>
      <c r="AK98" s="244" t="str">
        <f t="shared" si="67"/>
        <v/>
      </c>
      <c r="AL98" s="244" t="str">
        <f t="shared" si="68"/>
        <v/>
      </c>
      <c r="AM98" s="244" t="str">
        <f t="shared" si="69"/>
        <v/>
      </c>
      <c r="AN98" s="136" t="str">
        <f t="shared" si="84"/>
        <v/>
      </c>
      <c r="AO98" s="136" t="str">
        <f t="shared" si="84"/>
        <v/>
      </c>
      <c r="AP98" s="136" t="str">
        <f t="shared" si="84"/>
        <v/>
      </c>
      <c r="AQ98" s="136" t="str">
        <f t="shared" si="84"/>
        <v/>
      </c>
      <c r="AR98" s="136" t="str">
        <f t="shared" si="84"/>
        <v/>
      </c>
      <c r="AS98" s="292">
        <v>0</v>
      </c>
      <c r="AT98" s="292">
        <f t="shared" si="81"/>
        <v>0</v>
      </c>
      <c r="AU98" s="292">
        <f>draw!M$80</f>
        <v>2.8819444444444444E-3</v>
      </c>
      <c r="AV98" s="292">
        <f t="shared" si="70"/>
        <v>0</v>
      </c>
      <c r="AW98" s="293">
        <f t="shared" si="71"/>
        <v>0</v>
      </c>
      <c r="AX98" s="293">
        <f t="shared" si="72"/>
        <v>0</v>
      </c>
      <c r="AY98" s="293">
        <f t="shared" si="73"/>
        <v>0</v>
      </c>
      <c r="AZ98" s="293">
        <f t="shared" si="74"/>
        <v>0</v>
      </c>
      <c r="BA98" s="293">
        <f t="shared" si="75"/>
        <v>0</v>
      </c>
      <c r="BB98" s="293">
        <f t="shared" si="76"/>
        <v>0</v>
      </c>
      <c r="BC98" s="293">
        <f t="shared" si="77"/>
        <v>9</v>
      </c>
      <c r="BD98" s="293">
        <f t="shared" si="78"/>
        <v>4</v>
      </c>
      <c r="BE98" s="293">
        <f t="shared" si="79"/>
        <v>0</v>
      </c>
      <c r="BF98" s="294">
        <f t="shared" si="83"/>
        <v>-249</v>
      </c>
      <c r="BG98" s="294">
        <f t="shared" si="59"/>
        <v>229</v>
      </c>
      <c r="BI98" s="136">
        <f t="shared" si="80"/>
        <v>0</v>
      </c>
    </row>
    <row r="99" spans="1:61" ht="13" hidden="1" thickBot="1" x14ac:dyDescent="0.3">
      <c r="A99" s="286">
        <f>draw!A99</f>
        <v>0</v>
      </c>
      <c r="B99" s="286">
        <f>draw!B99</f>
        <v>0</v>
      </c>
      <c r="C99" s="286">
        <f>draw!C99</f>
        <v>0</v>
      </c>
      <c r="D99" s="286">
        <f>draw!E99</f>
        <v>0</v>
      </c>
      <c r="E99" s="287">
        <f>dressage!AC99</f>
        <v>150</v>
      </c>
      <c r="F99" s="288"/>
      <c r="G99" s="288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 t="s">
        <v>48</v>
      </c>
      <c r="AD99" s="290">
        <f t="shared" si="60"/>
        <v>0</v>
      </c>
      <c r="AE99" s="291">
        <f t="shared" si="61"/>
        <v>91.600000000000009</v>
      </c>
      <c r="AF99" s="291">
        <f t="shared" si="62"/>
        <v>91.600000000000009</v>
      </c>
      <c r="AG99" s="248">
        <f t="shared" si="63"/>
        <v>241.60000000000002</v>
      </c>
      <c r="AH99" s="246">
        <f t="shared" si="82"/>
        <v>5</v>
      </c>
      <c r="AI99" s="244" t="str">
        <f t="shared" si="65"/>
        <v/>
      </c>
      <c r="AJ99" s="244" t="str">
        <f t="shared" si="66"/>
        <v/>
      </c>
      <c r="AK99" s="244" t="str">
        <f t="shared" si="67"/>
        <v/>
      </c>
      <c r="AL99" s="244" t="str">
        <f t="shared" si="68"/>
        <v/>
      </c>
      <c r="AM99" s="244" t="str">
        <f t="shared" si="69"/>
        <v/>
      </c>
      <c r="AN99" s="136" t="str">
        <f t="shared" si="84"/>
        <v/>
      </c>
      <c r="AO99" s="136" t="str">
        <f t="shared" si="84"/>
        <v/>
      </c>
      <c r="AP99" s="136" t="str">
        <f t="shared" si="84"/>
        <v/>
      </c>
      <c r="AQ99" s="136" t="str">
        <f t="shared" si="84"/>
        <v/>
      </c>
      <c r="AR99" s="136" t="str">
        <f t="shared" si="84"/>
        <v/>
      </c>
      <c r="AS99" s="292">
        <v>0</v>
      </c>
      <c r="AT99" s="292">
        <f t="shared" si="81"/>
        <v>0</v>
      </c>
      <c r="AU99" s="292">
        <f>draw!M$80</f>
        <v>2.8819444444444444E-3</v>
      </c>
      <c r="AV99" s="292">
        <f t="shared" si="70"/>
        <v>0</v>
      </c>
      <c r="AW99" s="293">
        <f t="shared" si="71"/>
        <v>0</v>
      </c>
      <c r="AX99" s="293">
        <f t="shared" si="72"/>
        <v>0</v>
      </c>
      <c r="AY99" s="293">
        <f t="shared" si="73"/>
        <v>0</v>
      </c>
      <c r="AZ99" s="293">
        <f t="shared" si="74"/>
        <v>0</v>
      </c>
      <c r="BA99" s="293">
        <f t="shared" si="75"/>
        <v>0</v>
      </c>
      <c r="BB99" s="293">
        <f t="shared" si="76"/>
        <v>0</v>
      </c>
      <c r="BC99" s="293">
        <f t="shared" si="77"/>
        <v>9</v>
      </c>
      <c r="BD99" s="293">
        <f t="shared" si="78"/>
        <v>4</v>
      </c>
      <c r="BE99" s="293">
        <f t="shared" si="79"/>
        <v>0</v>
      </c>
      <c r="BF99" s="294">
        <f t="shared" si="83"/>
        <v>-249</v>
      </c>
      <c r="BG99" s="294">
        <f t="shared" si="59"/>
        <v>229</v>
      </c>
      <c r="BI99" s="136">
        <f t="shared" si="80"/>
        <v>0</v>
      </c>
    </row>
    <row r="100" spans="1:61" ht="13" hidden="1" thickBot="1" x14ac:dyDescent="0.3">
      <c r="A100" s="286">
        <f>draw!A100</f>
        <v>0</v>
      </c>
      <c r="B100" s="286">
        <f>draw!B100</f>
        <v>0</v>
      </c>
      <c r="C100" s="286">
        <f>draw!C100</f>
        <v>0</v>
      </c>
      <c r="D100" s="286">
        <f>draw!E100</f>
        <v>0</v>
      </c>
      <c r="E100" s="287">
        <f>dressage!AC100</f>
        <v>150</v>
      </c>
      <c r="F100" s="288"/>
      <c r="G100" s="288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 t="s">
        <v>48</v>
      </c>
      <c r="AD100" s="290">
        <f t="shared" si="60"/>
        <v>0</v>
      </c>
      <c r="AE100" s="291">
        <f t="shared" si="61"/>
        <v>91.600000000000009</v>
      </c>
      <c r="AF100" s="291">
        <f t="shared" si="62"/>
        <v>91.600000000000009</v>
      </c>
      <c r="AG100" s="248">
        <f t="shared" si="63"/>
        <v>241.60000000000002</v>
      </c>
      <c r="AH100" s="246">
        <f t="shared" si="82"/>
        <v>5</v>
      </c>
      <c r="AI100" s="244" t="str">
        <f t="shared" si="65"/>
        <v/>
      </c>
      <c r="AJ100" s="244" t="str">
        <f t="shared" si="66"/>
        <v/>
      </c>
      <c r="AK100" s="244" t="str">
        <f t="shared" si="67"/>
        <v/>
      </c>
      <c r="AL100" s="244" t="str">
        <f t="shared" si="68"/>
        <v/>
      </c>
      <c r="AM100" s="244" t="str">
        <f t="shared" si="69"/>
        <v/>
      </c>
      <c r="AN100" s="136" t="str">
        <f t="shared" si="84"/>
        <v/>
      </c>
      <c r="AO100" s="136" t="str">
        <f t="shared" si="84"/>
        <v/>
      </c>
      <c r="AP100" s="136" t="str">
        <f t="shared" si="84"/>
        <v/>
      </c>
      <c r="AQ100" s="136" t="str">
        <f t="shared" si="84"/>
        <v/>
      </c>
      <c r="AR100" s="136" t="str">
        <f t="shared" si="84"/>
        <v/>
      </c>
      <c r="AS100" s="292">
        <v>0</v>
      </c>
      <c r="AT100" s="292">
        <f t="shared" si="81"/>
        <v>0</v>
      </c>
      <c r="AU100" s="292">
        <f>draw!M$80</f>
        <v>2.8819444444444444E-3</v>
      </c>
      <c r="AV100" s="292">
        <f t="shared" si="70"/>
        <v>0</v>
      </c>
      <c r="AW100" s="293">
        <f t="shared" si="71"/>
        <v>0</v>
      </c>
      <c r="AX100" s="293">
        <f t="shared" si="72"/>
        <v>0</v>
      </c>
      <c r="AY100" s="293">
        <f t="shared" si="73"/>
        <v>0</v>
      </c>
      <c r="AZ100" s="293">
        <f t="shared" si="74"/>
        <v>0</v>
      </c>
      <c r="BA100" s="293">
        <f t="shared" si="75"/>
        <v>0</v>
      </c>
      <c r="BB100" s="293">
        <f t="shared" si="76"/>
        <v>0</v>
      </c>
      <c r="BC100" s="293">
        <f t="shared" si="77"/>
        <v>9</v>
      </c>
      <c r="BD100" s="293">
        <f t="shared" si="78"/>
        <v>4</v>
      </c>
      <c r="BE100" s="293">
        <f t="shared" si="79"/>
        <v>0</v>
      </c>
      <c r="BF100" s="294">
        <f t="shared" si="83"/>
        <v>-249</v>
      </c>
      <c r="BG100" s="294">
        <f t="shared" si="59"/>
        <v>229</v>
      </c>
      <c r="BI100" s="136">
        <f t="shared" si="80"/>
        <v>0</v>
      </c>
    </row>
    <row r="101" spans="1:61" ht="13" hidden="1" thickBot="1" x14ac:dyDescent="0.3">
      <c r="A101" s="286">
        <f>draw!A101</f>
        <v>0</v>
      </c>
      <c r="B101" s="286">
        <f>draw!B101</f>
        <v>0</v>
      </c>
      <c r="C101" s="286">
        <f>draw!C101</f>
        <v>0</v>
      </c>
      <c r="D101" s="286">
        <f>draw!E101</f>
        <v>0</v>
      </c>
      <c r="E101" s="287">
        <f>dressage!AC101</f>
        <v>150</v>
      </c>
      <c r="F101" s="288"/>
      <c r="G101" s="288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 t="s">
        <v>48</v>
      </c>
      <c r="AD101" s="290">
        <f t="shared" si="60"/>
        <v>0</v>
      </c>
      <c r="AE101" s="291">
        <f t="shared" si="61"/>
        <v>91.600000000000009</v>
      </c>
      <c r="AF101" s="291">
        <f t="shared" si="62"/>
        <v>91.600000000000009</v>
      </c>
      <c r="AG101" s="248">
        <f t="shared" si="63"/>
        <v>241.60000000000002</v>
      </c>
      <c r="AH101" s="246">
        <f t="shared" si="82"/>
        <v>5</v>
      </c>
      <c r="AI101" s="244" t="str">
        <f t="shared" si="65"/>
        <v/>
      </c>
      <c r="AJ101" s="244" t="str">
        <f t="shared" si="66"/>
        <v/>
      </c>
      <c r="AK101" s="244" t="str">
        <f t="shared" si="67"/>
        <v/>
      </c>
      <c r="AL101" s="244" t="str">
        <f t="shared" si="68"/>
        <v/>
      </c>
      <c r="AM101" s="244" t="str">
        <f t="shared" si="69"/>
        <v/>
      </c>
      <c r="AN101" s="136" t="str">
        <f t="shared" si="84"/>
        <v/>
      </c>
      <c r="AO101" s="136" t="str">
        <f t="shared" si="84"/>
        <v/>
      </c>
      <c r="AP101" s="136" t="str">
        <f t="shared" si="84"/>
        <v/>
      </c>
      <c r="AQ101" s="136" t="str">
        <f t="shared" si="84"/>
        <v/>
      </c>
      <c r="AR101" s="136" t="str">
        <f t="shared" si="84"/>
        <v/>
      </c>
      <c r="AS101" s="292">
        <v>0</v>
      </c>
      <c r="AT101" s="292">
        <f t="shared" si="81"/>
        <v>0</v>
      </c>
      <c r="AU101" s="292">
        <f>draw!M$80</f>
        <v>2.8819444444444444E-3</v>
      </c>
      <c r="AV101" s="292">
        <f t="shared" si="70"/>
        <v>0</v>
      </c>
      <c r="AW101" s="293">
        <f t="shared" si="71"/>
        <v>0</v>
      </c>
      <c r="AX101" s="293">
        <f t="shared" si="72"/>
        <v>0</v>
      </c>
      <c r="AY101" s="293">
        <f t="shared" si="73"/>
        <v>0</v>
      </c>
      <c r="AZ101" s="293">
        <f t="shared" si="74"/>
        <v>0</v>
      </c>
      <c r="BA101" s="293">
        <f t="shared" si="75"/>
        <v>0</v>
      </c>
      <c r="BB101" s="293">
        <f t="shared" si="76"/>
        <v>0</v>
      </c>
      <c r="BC101" s="293">
        <f t="shared" si="77"/>
        <v>9</v>
      </c>
      <c r="BD101" s="293">
        <f t="shared" si="78"/>
        <v>4</v>
      </c>
      <c r="BE101" s="293">
        <f t="shared" si="79"/>
        <v>0</v>
      </c>
      <c r="BF101" s="294">
        <f t="shared" si="83"/>
        <v>-249</v>
      </c>
      <c r="BG101" s="294">
        <f t="shared" si="59"/>
        <v>229</v>
      </c>
      <c r="BI101" s="136">
        <f t="shared" si="80"/>
        <v>0</v>
      </c>
    </row>
    <row r="102" spans="1:61" x14ac:dyDescent="0.25">
      <c r="A102" s="295"/>
      <c r="B102" s="295"/>
      <c r="C102" s="295"/>
      <c r="D102" s="295"/>
      <c r="E102" s="296"/>
      <c r="F102" s="297"/>
      <c r="G102" s="298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299"/>
      <c r="X102" s="299"/>
      <c r="Y102" s="299"/>
      <c r="Z102" s="299"/>
      <c r="AA102" s="299"/>
      <c r="AB102" s="299"/>
      <c r="AC102" s="299"/>
      <c r="AD102" s="300"/>
      <c r="AE102" s="301"/>
      <c r="AF102" s="301"/>
      <c r="AG102" s="302"/>
      <c r="AH102" s="303"/>
      <c r="AS102" s="336"/>
      <c r="AT102" s="336"/>
      <c r="AU102" s="336"/>
      <c r="AV102" s="292"/>
      <c r="AW102" s="293"/>
      <c r="AX102" s="293"/>
      <c r="AY102" s="293"/>
      <c r="AZ102" s="293"/>
      <c r="BA102" s="293"/>
      <c r="BB102" s="293"/>
      <c r="BC102" s="293"/>
      <c r="BD102" s="293"/>
      <c r="BE102" s="293"/>
      <c r="BF102" s="294"/>
      <c r="BG102" s="294"/>
      <c r="BH102" s="337"/>
    </row>
    <row r="103" spans="1:61" ht="18.5" hidden="1" thickBot="1" x14ac:dyDescent="0.45">
      <c r="A103" s="306" t="str">
        <f>draw!A103</f>
        <v>DURAL PONY CLUB CLOSED ODE 2017</v>
      </c>
      <c r="B103" s="255"/>
      <c r="C103" s="255"/>
      <c r="D103" s="255"/>
      <c r="E103" s="338"/>
      <c r="F103" s="339"/>
      <c r="G103" s="340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7"/>
      <c r="AE103" s="328"/>
      <c r="AF103" s="328"/>
      <c r="AG103" s="253"/>
      <c r="AH103" s="254"/>
      <c r="AS103" s="341"/>
      <c r="AT103" s="341"/>
      <c r="AU103" s="341"/>
      <c r="AV103" s="341"/>
      <c r="AW103" s="342"/>
      <c r="AX103" s="342"/>
      <c r="AY103" s="342"/>
      <c r="AZ103" s="342"/>
      <c r="BA103" s="342"/>
      <c r="BB103" s="342"/>
      <c r="BC103" s="342"/>
      <c r="BD103" s="342"/>
      <c r="BE103" s="342"/>
      <c r="BF103" s="343"/>
      <c r="BG103" s="343"/>
      <c r="BH103" s="329"/>
    </row>
    <row r="104" spans="1:61" ht="18.5" hidden="1" thickBot="1" x14ac:dyDescent="0.45">
      <c r="A104" s="256" t="str">
        <f>draw!A104</f>
        <v>C Grade 15 &amp; Over</v>
      </c>
      <c r="B104" s="329"/>
      <c r="C104" s="329"/>
      <c r="D104" s="329"/>
      <c r="E104" s="343"/>
      <c r="F104" s="344"/>
      <c r="G104" s="259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5"/>
      <c r="T104" s="345"/>
      <c r="U104" s="345"/>
      <c r="Y104" s="261" t="s">
        <v>142</v>
      </c>
      <c r="AC104" s="260"/>
      <c r="AD104" s="262">
        <f>AU106</f>
        <v>3.7152777777777774E-3</v>
      </c>
      <c r="AE104" s="330"/>
      <c r="AF104" s="330"/>
      <c r="AG104" s="263"/>
      <c r="AH104" s="264"/>
      <c r="AI104" s="265" t="s">
        <v>69</v>
      </c>
      <c r="AJ104" s="266"/>
      <c r="AK104" s="266"/>
      <c r="AL104" s="266"/>
      <c r="AM104" s="267"/>
      <c r="AN104" s="268" t="s">
        <v>71</v>
      </c>
      <c r="AO104" s="269"/>
      <c r="AP104" s="269"/>
      <c r="AQ104" s="269"/>
      <c r="AR104" s="270"/>
    </row>
    <row r="105" spans="1:61" ht="27" hidden="1" thickBot="1" x14ac:dyDescent="0.4">
      <c r="A105" s="331" t="str">
        <f>draw!A105</f>
        <v>No</v>
      </c>
      <c r="B105" s="331" t="str">
        <f>draw!B105</f>
        <v>Name</v>
      </c>
      <c r="C105" s="331" t="str">
        <f>draw!C105</f>
        <v>Surname</v>
      </c>
      <c r="D105" s="331" t="str">
        <f>draw!E105</f>
        <v>Club</v>
      </c>
      <c r="E105" s="346" t="s">
        <v>6</v>
      </c>
      <c r="F105" s="347" t="s">
        <v>7</v>
      </c>
      <c r="G105" s="275" t="s">
        <v>8</v>
      </c>
      <c r="H105" s="348">
        <v>1</v>
      </c>
      <c r="I105" s="348">
        <f t="shared" ref="I105:AC105" si="85">H105+1</f>
        <v>2</v>
      </c>
      <c r="J105" s="348">
        <f t="shared" si="85"/>
        <v>3</v>
      </c>
      <c r="K105" s="348">
        <f t="shared" si="85"/>
        <v>4</v>
      </c>
      <c r="L105" s="348">
        <f t="shared" si="85"/>
        <v>5</v>
      </c>
      <c r="M105" s="348">
        <f t="shared" si="85"/>
        <v>6</v>
      </c>
      <c r="N105" s="348">
        <f t="shared" si="85"/>
        <v>7</v>
      </c>
      <c r="O105" s="348">
        <f t="shared" si="85"/>
        <v>8</v>
      </c>
      <c r="P105" s="348">
        <f t="shared" si="85"/>
        <v>9</v>
      </c>
      <c r="Q105" s="348">
        <f t="shared" si="85"/>
        <v>10</v>
      </c>
      <c r="R105" s="348">
        <f t="shared" si="85"/>
        <v>11</v>
      </c>
      <c r="S105" s="348">
        <f t="shared" si="85"/>
        <v>12</v>
      </c>
      <c r="T105" s="348">
        <f t="shared" si="85"/>
        <v>13</v>
      </c>
      <c r="U105" s="348">
        <f t="shared" si="85"/>
        <v>14</v>
      </c>
      <c r="V105" s="348">
        <f t="shared" si="85"/>
        <v>15</v>
      </c>
      <c r="W105" s="348">
        <f t="shared" si="85"/>
        <v>16</v>
      </c>
      <c r="X105" s="348">
        <f t="shared" si="85"/>
        <v>17</v>
      </c>
      <c r="Y105" s="348">
        <f t="shared" si="85"/>
        <v>18</v>
      </c>
      <c r="Z105" s="348">
        <f t="shared" si="85"/>
        <v>19</v>
      </c>
      <c r="AA105" s="348">
        <f t="shared" si="85"/>
        <v>20</v>
      </c>
      <c r="AB105" s="348">
        <f t="shared" si="85"/>
        <v>21</v>
      </c>
      <c r="AC105" s="348">
        <f t="shared" si="85"/>
        <v>22</v>
      </c>
      <c r="AD105" s="319" t="str">
        <f>$AD$3</f>
        <v>X/C time</v>
      </c>
      <c r="AE105" s="283" t="str">
        <f t="shared" ref="AE105:AR105" si="86">AE$3</f>
        <v>X/C time pens</v>
      </c>
      <c r="AF105" s="283" t="str">
        <f t="shared" si="86"/>
        <v>Tot X/C</v>
      </c>
      <c r="AG105" s="320" t="str">
        <f t="shared" si="86"/>
        <v>Total</v>
      </c>
      <c r="AH105" s="321" t="str">
        <f t="shared" si="86"/>
        <v>Place</v>
      </c>
      <c r="AI105" s="283" t="str">
        <f t="shared" si="86"/>
        <v>Dural</v>
      </c>
      <c r="AJ105" s="283" t="str">
        <f t="shared" si="86"/>
        <v>ES</v>
      </c>
      <c r="AK105" s="283" t="str">
        <f t="shared" si="86"/>
        <v>Dural (Led)</v>
      </c>
      <c r="AL105" s="283" t="str">
        <f t="shared" si="86"/>
        <v>Other (Led)</v>
      </c>
      <c r="AM105" s="283" t="str">
        <f t="shared" si="86"/>
        <v>Others</v>
      </c>
      <c r="AN105" s="283" t="str">
        <f t="shared" si="86"/>
        <v>Dural</v>
      </c>
      <c r="AO105" s="283" t="str">
        <f t="shared" si="86"/>
        <v>ES</v>
      </c>
      <c r="AP105" s="283" t="str">
        <f t="shared" si="86"/>
        <v>Dural (Led)</v>
      </c>
      <c r="AQ105" s="283" t="str">
        <f t="shared" si="86"/>
        <v>Other (Led)</v>
      </c>
      <c r="AR105" s="283" t="str">
        <f t="shared" si="86"/>
        <v>Others</v>
      </c>
      <c r="AS105" s="136" t="s">
        <v>12</v>
      </c>
      <c r="AT105" s="136" t="s">
        <v>13</v>
      </c>
      <c r="AU105" s="349" t="s">
        <v>14</v>
      </c>
      <c r="AV105" s="136" t="s">
        <v>15</v>
      </c>
      <c r="AW105" s="136" t="s">
        <v>16</v>
      </c>
      <c r="AX105" s="136" t="s">
        <v>17</v>
      </c>
      <c r="AY105" s="136" t="s">
        <v>18</v>
      </c>
      <c r="AZ105" s="136" t="s">
        <v>19</v>
      </c>
      <c r="BA105" s="136" t="s">
        <v>20</v>
      </c>
      <c r="BB105" s="136" t="s">
        <v>21</v>
      </c>
      <c r="BC105" s="136" t="s">
        <v>22</v>
      </c>
      <c r="BD105" s="136" t="s">
        <v>23</v>
      </c>
      <c r="BE105" s="136" t="s">
        <v>24</v>
      </c>
      <c r="BF105" s="350" t="s">
        <v>25</v>
      </c>
      <c r="BG105" s="349" t="s">
        <v>26</v>
      </c>
      <c r="BI105" s="325" t="s">
        <v>27</v>
      </c>
    </row>
    <row r="106" spans="1:61" ht="13" hidden="1" thickBot="1" x14ac:dyDescent="0.3">
      <c r="A106" s="286">
        <f>draw!A106</f>
        <v>4</v>
      </c>
      <c r="B106" s="286" t="str">
        <f>draw!B106</f>
        <v>Brianna McKee</v>
      </c>
      <c r="C106" s="286">
        <f>draw!C106</f>
        <v>0</v>
      </c>
      <c r="D106" s="286" t="str">
        <f>draw!E106</f>
        <v>DUR</v>
      </c>
      <c r="E106" s="287">
        <f>dressage!AC106</f>
        <v>62.307692307692314</v>
      </c>
      <c r="F106" s="288">
        <v>0</v>
      </c>
      <c r="G106" s="289">
        <v>0</v>
      </c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 t="s">
        <v>48</v>
      </c>
      <c r="AD106" s="290">
        <f>AT106-AS106</f>
        <v>3.7037037037037021E-3</v>
      </c>
      <c r="AE106" s="291">
        <f>BG106*0.4</f>
        <v>0</v>
      </c>
      <c r="AF106" s="291">
        <f>SUM(H106:AC106)+AE106</f>
        <v>0</v>
      </c>
      <c r="AG106" s="248">
        <f>IF(BI106&gt;0,"E",E106+F106+G106+AF106)</f>
        <v>62.307692307692314</v>
      </c>
      <c r="AH106" s="246">
        <v>1</v>
      </c>
      <c r="AI106" s="244" t="str">
        <f>IF(AN106="","",RANK(AN106,AN$106:AN$135,1))</f>
        <v/>
      </c>
      <c r="AJ106" s="244" t="str">
        <f>IF(AO106="","",RANK(AO106,AO$106:AO$135,1))</f>
        <v/>
      </c>
      <c r="AK106" s="244" t="str">
        <f>IF(AP106="","",RANK(AP106,AP$106:AP$135,1))</f>
        <v/>
      </c>
      <c r="AL106" s="244" t="str">
        <f>IF(AQ106="","",RANK(AQ106,AQ$106:AQ$135,1))</f>
        <v/>
      </c>
      <c r="AM106" s="244" t="str">
        <f>IF(AR106="","",RANK(AR106,AR$106:AR$135,1))</f>
        <v/>
      </c>
      <c r="AN106" s="136" t="str">
        <f t="shared" ref="AN106:AR127" si="87">IF($D106=AN$3,$AG106,"")</f>
        <v/>
      </c>
      <c r="AO106" s="136" t="str">
        <f t="shared" si="87"/>
        <v/>
      </c>
      <c r="AP106" s="136" t="str">
        <f t="shared" si="87"/>
        <v/>
      </c>
      <c r="AQ106" s="136" t="str">
        <f t="shared" si="87"/>
        <v/>
      </c>
      <c r="AR106" s="136" t="str">
        <f t="shared" si="87"/>
        <v/>
      </c>
      <c r="AS106" s="292">
        <v>5.4166666666666669E-2</v>
      </c>
      <c r="AT106" s="292">
        <v>5.7870370370370371E-2</v>
      </c>
      <c r="AU106" s="292">
        <v>3.7152777777777774E-3</v>
      </c>
      <c r="AV106" s="292">
        <f>IF(AT106-AS106-AU$108&lt;0,0,AT106-AS106-AU$108)</f>
        <v>0</v>
      </c>
      <c r="AW106" s="293">
        <f>SECOND(AS106)</f>
        <v>0</v>
      </c>
      <c r="AX106" s="293">
        <f>MINUTE(AS106)</f>
        <v>18</v>
      </c>
      <c r="AY106" s="293">
        <f>HOUR(AS106)</f>
        <v>1</v>
      </c>
      <c r="AZ106" s="293">
        <f>SECOND(AT106)</f>
        <v>20</v>
      </c>
      <c r="BA106" s="293">
        <f>MINUTE(AT106)</f>
        <v>23</v>
      </c>
      <c r="BB106" s="293">
        <f>HOUR(AT106)</f>
        <v>1</v>
      </c>
      <c r="BC106" s="293">
        <f>SECOND(AU106)</f>
        <v>21</v>
      </c>
      <c r="BD106" s="293">
        <f>MINUTE(AU106)</f>
        <v>5</v>
      </c>
      <c r="BE106" s="293">
        <f>HOUR(AU106)</f>
        <v>0</v>
      </c>
      <c r="BF106" s="294">
        <f>(AZ106-AW106-BC$106)+(BA106-AX106-BD$106)*60+(BB106-AY106-BE$106)*3600</f>
        <v>-1</v>
      </c>
      <c r="BG106" s="294">
        <f t="shared" ref="BG106:BG135" si="88">IF(BF106&lt;-20,(BF106+20)*-1,IF(BF106&gt;0,BF106,0))</f>
        <v>0</v>
      </c>
      <c r="BI106" s="136">
        <f>COUNTIF(E106:AE106,"E")</f>
        <v>0</v>
      </c>
    </row>
    <row r="107" spans="1:61" ht="13" hidden="1" thickBot="1" x14ac:dyDescent="0.3">
      <c r="A107" s="286">
        <f>draw!A107</f>
        <v>5</v>
      </c>
      <c r="B107" s="286" t="str">
        <f>draw!B107</f>
        <v>Olivia Jones</v>
      </c>
      <c r="C107" s="286">
        <f>draw!C107</f>
        <v>0</v>
      </c>
      <c r="D107" s="286" t="str">
        <f>draw!E107</f>
        <v>DUR</v>
      </c>
      <c r="E107" s="287">
        <f>dressage!AC107</f>
        <v>150</v>
      </c>
      <c r="F107" s="288"/>
      <c r="G107" s="289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 t="s">
        <v>48</v>
      </c>
      <c r="AD107" s="290">
        <f>AT107-AS107</f>
        <v>0</v>
      </c>
      <c r="AE107" s="291">
        <f t="shared" ref="AE107:AE135" si="89">BG107*0.4</f>
        <v>120.4</v>
      </c>
      <c r="AF107" s="291">
        <f t="shared" ref="AF107:AF135" si="90">SUM(H107:AC107)+AE107</f>
        <v>120.4</v>
      </c>
      <c r="AG107" s="248">
        <f t="shared" ref="AG107:AG135" si="91">IF(BI107&gt;0,"E",E107+F107+G107+AF107)</f>
        <v>270.39999999999998</v>
      </c>
      <c r="AH107" s="246"/>
      <c r="AI107" s="244" t="str">
        <f t="shared" ref="AI107:AI135" si="92">IF(AN107="","",RANK(AN107,AN$106:AN$135,1))</f>
        <v/>
      </c>
      <c r="AJ107" s="244" t="str">
        <f t="shared" ref="AJ107:AJ135" si="93">IF(AO107="","",RANK(AO107,AO$106:AO$135,1))</f>
        <v/>
      </c>
      <c r="AK107" s="244" t="str">
        <f t="shared" ref="AK107:AK135" si="94">IF(AP107="","",RANK(AP107,AP$106:AP$135,1))</f>
        <v/>
      </c>
      <c r="AL107" s="244" t="str">
        <f t="shared" ref="AL107:AL135" si="95">IF(AQ107="","",RANK(AQ107,AQ$106:AQ$135,1))</f>
        <v/>
      </c>
      <c r="AM107" s="244" t="str">
        <f t="shared" ref="AM107:AM135" si="96">IF(AR107="","",RANK(AR107,AR$106:AR$135,1))</f>
        <v/>
      </c>
      <c r="AN107" s="136" t="str">
        <f t="shared" si="87"/>
        <v/>
      </c>
      <c r="AO107" s="136" t="str">
        <f t="shared" si="87"/>
        <v/>
      </c>
      <c r="AP107" s="136" t="str">
        <f t="shared" si="87"/>
        <v/>
      </c>
      <c r="AQ107" s="136" t="str">
        <f t="shared" si="87"/>
        <v/>
      </c>
      <c r="AR107" s="136" t="str">
        <f t="shared" si="87"/>
        <v/>
      </c>
      <c r="AS107" s="292">
        <v>0</v>
      </c>
      <c r="AT107" s="292">
        <v>0</v>
      </c>
      <c r="AU107" s="292">
        <v>3.7152777777777774E-3</v>
      </c>
      <c r="AV107" s="292">
        <f t="shared" ref="AV107:AV135" si="97">IF(AT107-AS107-AU$108&lt;0,0,AT107-AS107-AU$108)</f>
        <v>0</v>
      </c>
      <c r="AW107" s="293">
        <f t="shared" ref="AW107:AW135" si="98">SECOND(AS107)</f>
        <v>0</v>
      </c>
      <c r="AX107" s="293">
        <f t="shared" ref="AX107:AX135" si="99">MINUTE(AS107)</f>
        <v>0</v>
      </c>
      <c r="AY107" s="293">
        <f t="shared" ref="AY107:AY135" si="100">HOUR(AS107)</f>
        <v>0</v>
      </c>
      <c r="AZ107" s="293">
        <f t="shared" ref="AZ107:AZ135" si="101">SECOND(AT107)</f>
        <v>0</v>
      </c>
      <c r="BA107" s="293">
        <f t="shared" ref="BA107:BA135" si="102">MINUTE(AT107)</f>
        <v>0</v>
      </c>
      <c r="BB107" s="293">
        <f t="shared" ref="BB107:BB135" si="103">HOUR(AT107)</f>
        <v>0</v>
      </c>
      <c r="BC107" s="293">
        <f t="shared" ref="BC107:BC135" si="104">SECOND(AU107)</f>
        <v>21</v>
      </c>
      <c r="BD107" s="293">
        <f t="shared" ref="BD107:BD135" si="105">MINUTE(AU107)</f>
        <v>5</v>
      </c>
      <c r="BE107" s="293">
        <f t="shared" ref="BE107:BE135" si="106">HOUR(AU107)</f>
        <v>0</v>
      </c>
      <c r="BF107" s="294">
        <f t="shared" ref="BF107:BF135" si="107">(AZ107-AW107-BC$106)+(BA107-AX107-BD$106)*60+(BB107-AY107-BE$106)*3600</f>
        <v>-321</v>
      </c>
      <c r="BG107" s="294">
        <f t="shared" si="88"/>
        <v>301</v>
      </c>
      <c r="BI107" s="136">
        <f t="shared" ref="BI107:BI135" si="108">COUNTIF(E107:AE107,"E")</f>
        <v>0</v>
      </c>
    </row>
    <row r="108" spans="1:61" ht="13" hidden="1" thickBot="1" x14ac:dyDescent="0.3">
      <c r="A108" s="286">
        <f>draw!A108</f>
        <v>6</v>
      </c>
      <c r="B108" s="286" t="str">
        <f>draw!B108</f>
        <v>Sarah Harris</v>
      </c>
      <c r="C108" s="286">
        <f>draw!C108</f>
        <v>0</v>
      </c>
      <c r="D108" s="286" t="str">
        <f>draw!E108</f>
        <v>ARC</v>
      </c>
      <c r="E108" s="287">
        <f>dressage!AC108</f>
        <v>43.269230769230766</v>
      </c>
      <c r="F108" s="288">
        <v>0</v>
      </c>
      <c r="G108" s="289">
        <v>0</v>
      </c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 t="s">
        <v>48</v>
      </c>
      <c r="AD108" s="290">
        <f>AT108-AS108</f>
        <v>3.5532407407407457E-3</v>
      </c>
      <c r="AE108" s="291">
        <f t="shared" si="89"/>
        <v>0</v>
      </c>
      <c r="AF108" s="291">
        <f t="shared" si="90"/>
        <v>0</v>
      </c>
      <c r="AG108" s="248">
        <f t="shared" si="91"/>
        <v>43.269230769230766</v>
      </c>
      <c r="AH108" s="246"/>
      <c r="AI108" s="244" t="str">
        <f t="shared" si="92"/>
        <v/>
      </c>
      <c r="AJ108" s="244" t="str">
        <f t="shared" si="93"/>
        <v/>
      </c>
      <c r="AK108" s="244" t="str">
        <f t="shared" si="94"/>
        <v/>
      </c>
      <c r="AL108" s="244" t="str">
        <f t="shared" si="95"/>
        <v/>
      </c>
      <c r="AM108" s="244" t="str">
        <f t="shared" si="96"/>
        <v/>
      </c>
      <c r="AN108" s="136" t="str">
        <f t="shared" si="87"/>
        <v/>
      </c>
      <c r="AO108" s="136" t="str">
        <f t="shared" si="87"/>
        <v/>
      </c>
      <c r="AP108" s="136" t="str">
        <f t="shared" si="87"/>
        <v/>
      </c>
      <c r="AQ108" s="136" t="str">
        <f t="shared" si="87"/>
        <v/>
      </c>
      <c r="AR108" s="136" t="str">
        <f t="shared" si="87"/>
        <v/>
      </c>
      <c r="AS108" s="292">
        <v>5.6250000000000001E-2</v>
      </c>
      <c r="AT108" s="292">
        <v>5.9803240740740747E-2</v>
      </c>
      <c r="AU108" s="292">
        <v>3.7152777777777774E-3</v>
      </c>
      <c r="AV108" s="292">
        <f t="shared" si="97"/>
        <v>0</v>
      </c>
      <c r="AW108" s="293">
        <f t="shared" si="98"/>
        <v>0</v>
      </c>
      <c r="AX108" s="293">
        <f t="shared" si="99"/>
        <v>21</v>
      </c>
      <c r="AY108" s="293">
        <f t="shared" si="100"/>
        <v>1</v>
      </c>
      <c r="AZ108" s="293">
        <f t="shared" si="101"/>
        <v>7</v>
      </c>
      <c r="BA108" s="293">
        <f t="shared" si="102"/>
        <v>26</v>
      </c>
      <c r="BB108" s="293">
        <f t="shared" si="103"/>
        <v>1</v>
      </c>
      <c r="BC108" s="293">
        <f t="shared" si="104"/>
        <v>21</v>
      </c>
      <c r="BD108" s="293">
        <f t="shared" si="105"/>
        <v>5</v>
      </c>
      <c r="BE108" s="293">
        <f t="shared" si="106"/>
        <v>0</v>
      </c>
      <c r="BF108" s="294">
        <f t="shared" si="107"/>
        <v>-14</v>
      </c>
      <c r="BG108" s="294">
        <f t="shared" si="88"/>
        <v>0</v>
      </c>
      <c r="BI108" s="136">
        <f t="shared" si="108"/>
        <v>0</v>
      </c>
    </row>
    <row r="109" spans="1:61" ht="13" hidden="1" thickBot="1" x14ac:dyDescent="0.3">
      <c r="A109" s="286">
        <f>draw!A109</f>
        <v>7</v>
      </c>
      <c r="B109" s="286" t="str">
        <f>draw!B109</f>
        <v>Jess Richards</v>
      </c>
      <c r="C109" s="286">
        <f>draw!C109</f>
        <v>0</v>
      </c>
      <c r="D109" s="286" t="str">
        <f>draw!E109</f>
        <v>DUR</v>
      </c>
      <c r="E109" s="287">
        <f>dressage!AC109</f>
        <v>57.115384615384613</v>
      </c>
      <c r="F109" s="288">
        <v>4</v>
      </c>
      <c r="G109" s="289">
        <v>4</v>
      </c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 t="s">
        <v>48</v>
      </c>
      <c r="AD109" s="290">
        <f>AT109-AS109</f>
        <v>3.2754629629629661E-3</v>
      </c>
      <c r="AE109" s="291">
        <f t="shared" si="89"/>
        <v>7.2</v>
      </c>
      <c r="AF109" s="291">
        <f t="shared" si="90"/>
        <v>7.2</v>
      </c>
      <c r="AG109" s="248">
        <f t="shared" si="91"/>
        <v>72.315384615384616</v>
      </c>
      <c r="AH109" s="246">
        <v>2</v>
      </c>
      <c r="AI109" s="244" t="str">
        <f t="shared" si="92"/>
        <v/>
      </c>
      <c r="AJ109" s="244" t="str">
        <f t="shared" si="93"/>
        <v/>
      </c>
      <c r="AK109" s="244" t="str">
        <f t="shared" si="94"/>
        <v/>
      </c>
      <c r="AL109" s="244" t="str">
        <f t="shared" si="95"/>
        <v/>
      </c>
      <c r="AM109" s="244" t="str">
        <f t="shared" si="96"/>
        <v/>
      </c>
      <c r="AN109" s="136" t="str">
        <f t="shared" si="87"/>
        <v/>
      </c>
      <c r="AO109" s="136" t="str">
        <f t="shared" si="87"/>
        <v/>
      </c>
      <c r="AP109" s="136" t="str">
        <f t="shared" si="87"/>
        <v/>
      </c>
      <c r="AQ109" s="136" t="str">
        <f t="shared" si="87"/>
        <v/>
      </c>
      <c r="AR109" s="136" t="str">
        <f t="shared" si="87"/>
        <v/>
      </c>
      <c r="AS109" s="292">
        <v>5.8333333333333327E-2</v>
      </c>
      <c r="AT109" s="292">
        <v>6.1608796296296293E-2</v>
      </c>
      <c r="AU109" s="292">
        <v>3.7152777777777774E-3</v>
      </c>
      <c r="AV109" s="292">
        <f t="shared" si="97"/>
        <v>0</v>
      </c>
      <c r="AW109" s="293">
        <f t="shared" si="98"/>
        <v>0</v>
      </c>
      <c r="AX109" s="293">
        <f t="shared" si="99"/>
        <v>24</v>
      </c>
      <c r="AY109" s="293">
        <f t="shared" si="100"/>
        <v>1</v>
      </c>
      <c r="AZ109" s="293">
        <f t="shared" si="101"/>
        <v>43</v>
      </c>
      <c r="BA109" s="293">
        <f t="shared" si="102"/>
        <v>28</v>
      </c>
      <c r="BB109" s="293">
        <f t="shared" si="103"/>
        <v>1</v>
      </c>
      <c r="BC109" s="293">
        <f t="shared" si="104"/>
        <v>21</v>
      </c>
      <c r="BD109" s="293">
        <f t="shared" si="105"/>
        <v>5</v>
      </c>
      <c r="BE109" s="293">
        <f t="shared" si="106"/>
        <v>0</v>
      </c>
      <c r="BF109" s="294">
        <f t="shared" si="107"/>
        <v>-38</v>
      </c>
      <c r="BG109" s="294">
        <f t="shared" si="88"/>
        <v>18</v>
      </c>
      <c r="BI109" s="136">
        <f t="shared" si="108"/>
        <v>0</v>
      </c>
    </row>
    <row r="110" spans="1:61" ht="13" hidden="1" thickBot="1" x14ac:dyDescent="0.3">
      <c r="A110" s="286">
        <f>draw!A110</f>
        <v>41</v>
      </c>
      <c r="B110" s="286" t="str">
        <f>draw!B110</f>
        <v>Emily Hill (HC)</v>
      </c>
      <c r="C110" s="286">
        <f>draw!C110</f>
        <v>0</v>
      </c>
      <c r="D110" s="286" t="str">
        <f>draw!E110</f>
        <v>DUR</v>
      </c>
      <c r="E110" s="287">
        <f>dressage!AC110</f>
        <v>56.25</v>
      </c>
      <c r="F110" s="288">
        <v>0</v>
      </c>
      <c r="G110" s="289">
        <v>0</v>
      </c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 t="s">
        <v>277</v>
      </c>
      <c r="W110" s="247"/>
      <c r="X110" s="247"/>
      <c r="Y110" s="247"/>
      <c r="Z110" s="247"/>
      <c r="AA110" s="247"/>
      <c r="AB110" s="247"/>
      <c r="AC110" s="247" t="s">
        <v>48</v>
      </c>
      <c r="AD110" s="290">
        <f>AT110-AS110</f>
        <v>4.1435185185185186E-3</v>
      </c>
      <c r="AE110" s="291">
        <f t="shared" si="89"/>
        <v>14.8</v>
      </c>
      <c r="AF110" s="291">
        <f t="shared" si="90"/>
        <v>14.8</v>
      </c>
      <c r="AG110" s="248" t="str">
        <f t="shared" si="91"/>
        <v>E</v>
      </c>
      <c r="AH110" s="246" t="s">
        <v>278</v>
      </c>
      <c r="AI110" s="244" t="str">
        <f t="shared" si="92"/>
        <v/>
      </c>
      <c r="AJ110" s="244" t="str">
        <f t="shared" si="93"/>
        <v/>
      </c>
      <c r="AK110" s="244" t="str">
        <f t="shared" si="94"/>
        <v/>
      </c>
      <c r="AL110" s="244" t="str">
        <f t="shared" si="95"/>
        <v/>
      </c>
      <c r="AM110" s="244" t="str">
        <f t="shared" si="96"/>
        <v/>
      </c>
      <c r="AN110" s="136" t="str">
        <f t="shared" si="87"/>
        <v/>
      </c>
      <c r="AO110" s="136" t="str">
        <f t="shared" si="87"/>
        <v/>
      </c>
      <c r="AP110" s="136" t="str">
        <f t="shared" si="87"/>
        <v/>
      </c>
      <c r="AQ110" s="136" t="str">
        <f t="shared" si="87"/>
        <v/>
      </c>
      <c r="AR110" s="136" t="str">
        <f t="shared" si="87"/>
        <v/>
      </c>
      <c r="AS110" s="292">
        <v>6.1111111111111116E-2</v>
      </c>
      <c r="AT110" s="292">
        <v>6.5254629629629635E-2</v>
      </c>
      <c r="AU110" s="292">
        <v>3.7152777777777774E-3</v>
      </c>
      <c r="AV110" s="292">
        <f t="shared" si="97"/>
        <v>4.2824074074074119E-4</v>
      </c>
      <c r="AW110" s="293">
        <f t="shared" si="98"/>
        <v>0</v>
      </c>
      <c r="AX110" s="293">
        <f t="shared" si="99"/>
        <v>28</v>
      </c>
      <c r="AY110" s="293">
        <f t="shared" si="100"/>
        <v>1</v>
      </c>
      <c r="AZ110" s="293">
        <f t="shared" si="101"/>
        <v>58</v>
      </c>
      <c r="BA110" s="293">
        <f t="shared" si="102"/>
        <v>33</v>
      </c>
      <c r="BB110" s="293">
        <f t="shared" si="103"/>
        <v>1</v>
      </c>
      <c r="BC110" s="293">
        <f t="shared" si="104"/>
        <v>21</v>
      </c>
      <c r="BD110" s="293">
        <f t="shared" si="105"/>
        <v>5</v>
      </c>
      <c r="BE110" s="293">
        <f t="shared" si="106"/>
        <v>0</v>
      </c>
      <c r="BF110" s="294">
        <f t="shared" si="107"/>
        <v>37</v>
      </c>
      <c r="BG110" s="294">
        <f t="shared" si="88"/>
        <v>37</v>
      </c>
      <c r="BI110" s="136">
        <f t="shared" si="108"/>
        <v>1</v>
      </c>
    </row>
    <row r="111" spans="1:61" ht="13" hidden="1" thickBot="1" x14ac:dyDescent="0.3">
      <c r="A111" s="286">
        <f>draw!A111</f>
        <v>0</v>
      </c>
      <c r="B111" s="286">
        <f>draw!B111</f>
        <v>0</v>
      </c>
      <c r="C111" s="286">
        <f>draw!C111</f>
        <v>0</v>
      </c>
      <c r="D111" s="286">
        <f>draw!E111</f>
        <v>0</v>
      </c>
      <c r="E111" s="287">
        <f>dressage!AC111</f>
        <v>150</v>
      </c>
      <c r="F111" s="288"/>
      <c r="G111" s="289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 t="s">
        <v>48</v>
      </c>
      <c r="AD111" s="290">
        <f t="shared" ref="AD111:AD135" si="109">AT111</f>
        <v>6.5254629629629635E-2</v>
      </c>
      <c r="AE111" s="291">
        <f t="shared" si="89"/>
        <v>2126.8000000000002</v>
      </c>
      <c r="AF111" s="291">
        <f t="shared" si="90"/>
        <v>2126.8000000000002</v>
      </c>
      <c r="AG111" s="248">
        <f t="shared" si="91"/>
        <v>2276.8000000000002</v>
      </c>
      <c r="AH111" s="246">
        <f t="shared" ref="AH111:AH135" si="110">RANK(AG111,AG$106:AG$135,1)</f>
        <v>5</v>
      </c>
      <c r="AI111" s="244" t="str">
        <f t="shared" si="92"/>
        <v/>
      </c>
      <c r="AJ111" s="244" t="str">
        <f t="shared" si="93"/>
        <v/>
      </c>
      <c r="AK111" s="244" t="str">
        <f t="shared" si="94"/>
        <v/>
      </c>
      <c r="AL111" s="244" t="str">
        <f t="shared" si="95"/>
        <v/>
      </c>
      <c r="AM111" s="244" t="str">
        <f t="shared" si="96"/>
        <v/>
      </c>
      <c r="AN111" s="136" t="str">
        <f t="shared" si="87"/>
        <v/>
      </c>
      <c r="AO111" s="136" t="str">
        <f t="shared" si="87"/>
        <v/>
      </c>
      <c r="AP111" s="136" t="str">
        <f t="shared" si="87"/>
        <v/>
      </c>
      <c r="AQ111" s="136" t="str">
        <f t="shared" si="87"/>
        <v/>
      </c>
      <c r="AR111" s="136" t="str">
        <f t="shared" si="87"/>
        <v/>
      </c>
      <c r="AS111" s="292">
        <v>0</v>
      </c>
      <c r="AT111" s="292">
        <f t="shared" ref="AT111:AT135" si="111">AT110</f>
        <v>6.5254629629629635E-2</v>
      </c>
      <c r="AU111" s="292" t="str">
        <f>draw!M$114</f>
        <v>0:3:42</v>
      </c>
      <c r="AV111" s="292">
        <f t="shared" si="97"/>
        <v>6.1539351851851859E-2</v>
      </c>
      <c r="AW111" s="293">
        <f t="shared" si="98"/>
        <v>0</v>
      </c>
      <c r="AX111" s="293">
        <f t="shared" si="99"/>
        <v>0</v>
      </c>
      <c r="AY111" s="293">
        <f t="shared" si="100"/>
        <v>0</v>
      </c>
      <c r="AZ111" s="293">
        <f t="shared" si="101"/>
        <v>58</v>
      </c>
      <c r="BA111" s="293">
        <f t="shared" si="102"/>
        <v>33</v>
      </c>
      <c r="BB111" s="293">
        <f t="shared" si="103"/>
        <v>1</v>
      </c>
      <c r="BC111" s="293">
        <f t="shared" si="104"/>
        <v>42</v>
      </c>
      <c r="BD111" s="293">
        <f t="shared" si="105"/>
        <v>3</v>
      </c>
      <c r="BE111" s="293">
        <f t="shared" si="106"/>
        <v>0</v>
      </c>
      <c r="BF111" s="294">
        <f t="shared" si="107"/>
        <v>5317</v>
      </c>
      <c r="BG111" s="294">
        <f t="shared" si="88"/>
        <v>5317</v>
      </c>
      <c r="BI111" s="136">
        <f t="shared" si="108"/>
        <v>0</v>
      </c>
    </row>
    <row r="112" spans="1:61" ht="13" hidden="1" thickBot="1" x14ac:dyDescent="0.3">
      <c r="A112" s="286">
        <f>draw!A112</f>
        <v>0</v>
      </c>
      <c r="B112" s="286">
        <f>draw!B112</f>
        <v>0</v>
      </c>
      <c r="C112" s="286">
        <f>draw!C112</f>
        <v>0</v>
      </c>
      <c r="D112" s="286">
        <f>draw!E112</f>
        <v>0</v>
      </c>
      <c r="E112" s="287">
        <f>dressage!AC112</f>
        <v>150</v>
      </c>
      <c r="F112" s="288"/>
      <c r="G112" s="289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47" t="s">
        <v>48</v>
      </c>
      <c r="AD112" s="290">
        <f t="shared" si="109"/>
        <v>6.5254629629629635E-2</v>
      </c>
      <c r="AE112" s="291">
        <f t="shared" si="89"/>
        <v>2126.8000000000002</v>
      </c>
      <c r="AF112" s="291">
        <f t="shared" si="90"/>
        <v>2126.8000000000002</v>
      </c>
      <c r="AG112" s="248">
        <f t="shared" si="91"/>
        <v>2276.8000000000002</v>
      </c>
      <c r="AH112" s="246">
        <f t="shared" si="110"/>
        <v>5</v>
      </c>
      <c r="AI112" s="244" t="str">
        <f t="shared" si="92"/>
        <v/>
      </c>
      <c r="AJ112" s="244" t="str">
        <f t="shared" si="93"/>
        <v/>
      </c>
      <c r="AK112" s="244" t="str">
        <f t="shared" si="94"/>
        <v/>
      </c>
      <c r="AL112" s="244" t="str">
        <f t="shared" si="95"/>
        <v/>
      </c>
      <c r="AM112" s="244" t="str">
        <f t="shared" si="96"/>
        <v/>
      </c>
      <c r="AN112" s="136" t="str">
        <f t="shared" si="87"/>
        <v/>
      </c>
      <c r="AO112" s="136" t="str">
        <f t="shared" si="87"/>
        <v/>
      </c>
      <c r="AP112" s="136" t="str">
        <f t="shared" si="87"/>
        <v/>
      </c>
      <c r="AQ112" s="136" t="str">
        <f t="shared" si="87"/>
        <v/>
      </c>
      <c r="AR112" s="136" t="str">
        <f t="shared" si="87"/>
        <v/>
      </c>
      <c r="AS112" s="292">
        <v>0</v>
      </c>
      <c r="AT112" s="292">
        <f t="shared" si="111"/>
        <v>6.5254629629629635E-2</v>
      </c>
      <c r="AU112" s="292" t="str">
        <f>draw!M$114</f>
        <v>0:3:42</v>
      </c>
      <c r="AV112" s="292">
        <f t="shared" si="97"/>
        <v>6.1539351851851859E-2</v>
      </c>
      <c r="AW112" s="293">
        <f t="shared" si="98"/>
        <v>0</v>
      </c>
      <c r="AX112" s="293">
        <f t="shared" si="99"/>
        <v>0</v>
      </c>
      <c r="AY112" s="293">
        <f t="shared" si="100"/>
        <v>0</v>
      </c>
      <c r="AZ112" s="293">
        <f t="shared" si="101"/>
        <v>58</v>
      </c>
      <c r="BA112" s="293">
        <f t="shared" si="102"/>
        <v>33</v>
      </c>
      <c r="BB112" s="293">
        <f t="shared" si="103"/>
        <v>1</v>
      </c>
      <c r="BC112" s="293">
        <f t="shared" si="104"/>
        <v>42</v>
      </c>
      <c r="BD112" s="293">
        <f t="shared" si="105"/>
        <v>3</v>
      </c>
      <c r="BE112" s="293">
        <f t="shared" si="106"/>
        <v>0</v>
      </c>
      <c r="BF112" s="294">
        <f t="shared" si="107"/>
        <v>5317</v>
      </c>
      <c r="BG112" s="294">
        <f t="shared" si="88"/>
        <v>5317</v>
      </c>
      <c r="BI112" s="136">
        <f t="shared" si="108"/>
        <v>0</v>
      </c>
    </row>
    <row r="113" spans="1:61" ht="13" hidden="1" thickBot="1" x14ac:dyDescent="0.3">
      <c r="A113" s="286">
        <f>draw!A113</f>
        <v>0</v>
      </c>
      <c r="B113" s="286">
        <f>draw!B113</f>
        <v>0</v>
      </c>
      <c r="C113" s="286">
        <f>draw!C113</f>
        <v>0</v>
      </c>
      <c r="D113" s="286">
        <f>draw!E113</f>
        <v>0</v>
      </c>
      <c r="E113" s="287">
        <f>dressage!AC113</f>
        <v>150</v>
      </c>
      <c r="F113" s="288"/>
      <c r="G113" s="289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7" t="s">
        <v>48</v>
      </c>
      <c r="AD113" s="290">
        <f t="shared" si="109"/>
        <v>6.5254629629629635E-2</v>
      </c>
      <c r="AE113" s="291">
        <f t="shared" si="89"/>
        <v>2126.8000000000002</v>
      </c>
      <c r="AF113" s="291">
        <f t="shared" si="90"/>
        <v>2126.8000000000002</v>
      </c>
      <c r="AG113" s="248">
        <f t="shared" si="91"/>
        <v>2276.8000000000002</v>
      </c>
      <c r="AH113" s="246">
        <f t="shared" si="110"/>
        <v>5</v>
      </c>
      <c r="AI113" s="244" t="str">
        <f t="shared" si="92"/>
        <v/>
      </c>
      <c r="AJ113" s="244" t="str">
        <f t="shared" si="93"/>
        <v/>
      </c>
      <c r="AK113" s="244" t="str">
        <f t="shared" si="94"/>
        <v/>
      </c>
      <c r="AL113" s="244" t="str">
        <f t="shared" si="95"/>
        <v/>
      </c>
      <c r="AM113" s="244" t="str">
        <f t="shared" si="96"/>
        <v/>
      </c>
      <c r="AN113" s="136" t="str">
        <f t="shared" si="87"/>
        <v/>
      </c>
      <c r="AO113" s="136" t="str">
        <f t="shared" si="87"/>
        <v/>
      </c>
      <c r="AP113" s="136" t="str">
        <f t="shared" si="87"/>
        <v/>
      </c>
      <c r="AQ113" s="136" t="str">
        <f t="shared" si="87"/>
        <v/>
      </c>
      <c r="AR113" s="136" t="str">
        <f t="shared" si="87"/>
        <v/>
      </c>
      <c r="AS113" s="292">
        <v>0</v>
      </c>
      <c r="AT113" s="292">
        <f t="shared" si="111"/>
        <v>6.5254629629629635E-2</v>
      </c>
      <c r="AU113" s="292" t="str">
        <f>draw!M$114</f>
        <v>0:3:42</v>
      </c>
      <c r="AV113" s="292">
        <f t="shared" si="97"/>
        <v>6.1539351851851859E-2</v>
      </c>
      <c r="AW113" s="293">
        <f t="shared" si="98"/>
        <v>0</v>
      </c>
      <c r="AX113" s="293">
        <f t="shared" si="99"/>
        <v>0</v>
      </c>
      <c r="AY113" s="293">
        <f t="shared" si="100"/>
        <v>0</v>
      </c>
      <c r="AZ113" s="293">
        <f t="shared" si="101"/>
        <v>58</v>
      </c>
      <c r="BA113" s="293">
        <f t="shared" si="102"/>
        <v>33</v>
      </c>
      <c r="BB113" s="293">
        <f t="shared" si="103"/>
        <v>1</v>
      </c>
      <c r="BC113" s="293">
        <f t="shared" si="104"/>
        <v>42</v>
      </c>
      <c r="BD113" s="293">
        <f t="shared" si="105"/>
        <v>3</v>
      </c>
      <c r="BE113" s="293">
        <f t="shared" si="106"/>
        <v>0</v>
      </c>
      <c r="BF113" s="294">
        <f t="shared" si="107"/>
        <v>5317</v>
      </c>
      <c r="BG113" s="294">
        <f t="shared" si="88"/>
        <v>5317</v>
      </c>
      <c r="BI113" s="136">
        <f t="shared" si="108"/>
        <v>0</v>
      </c>
    </row>
    <row r="114" spans="1:61" ht="13" hidden="1" thickBot="1" x14ac:dyDescent="0.3">
      <c r="A114" s="286">
        <f>draw!A114</f>
        <v>0</v>
      </c>
      <c r="B114" s="286">
        <f>draw!B114</f>
        <v>0</v>
      </c>
      <c r="C114" s="286">
        <f>draw!C114</f>
        <v>0</v>
      </c>
      <c r="D114" s="286">
        <f>draw!E114</f>
        <v>0</v>
      </c>
      <c r="E114" s="287">
        <f>dressage!AC114</f>
        <v>150</v>
      </c>
      <c r="F114" s="288"/>
      <c r="G114" s="289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47" t="s">
        <v>48</v>
      </c>
      <c r="AD114" s="290">
        <f t="shared" si="109"/>
        <v>6.5254629629629635E-2</v>
      </c>
      <c r="AE114" s="291">
        <f t="shared" si="89"/>
        <v>2126.8000000000002</v>
      </c>
      <c r="AF114" s="291">
        <f t="shared" si="90"/>
        <v>2126.8000000000002</v>
      </c>
      <c r="AG114" s="248">
        <f t="shared" si="91"/>
        <v>2276.8000000000002</v>
      </c>
      <c r="AH114" s="246">
        <f t="shared" si="110"/>
        <v>5</v>
      </c>
      <c r="AI114" s="244" t="str">
        <f t="shared" si="92"/>
        <v/>
      </c>
      <c r="AJ114" s="244" t="str">
        <f t="shared" si="93"/>
        <v/>
      </c>
      <c r="AK114" s="244" t="str">
        <f t="shared" si="94"/>
        <v/>
      </c>
      <c r="AL114" s="244" t="str">
        <f t="shared" si="95"/>
        <v/>
      </c>
      <c r="AM114" s="244" t="str">
        <f t="shared" si="96"/>
        <v/>
      </c>
      <c r="AN114" s="136" t="str">
        <f t="shared" si="87"/>
        <v/>
      </c>
      <c r="AO114" s="136" t="str">
        <f t="shared" si="87"/>
        <v/>
      </c>
      <c r="AP114" s="136" t="str">
        <f t="shared" si="87"/>
        <v/>
      </c>
      <c r="AQ114" s="136" t="str">
        <f t="shared" si="87"/>
        <v/>
      </c>
      <c r="AR114" s="136" t="str">
        <f t="shared" si="87"/>
        <v/>
      </c>
      <c r="AS114" s="292">
        <v>0</v>
      </c>
      <c r="AT114" s="292">
        <f t="shared" si="111"/>
        <v>6.5254629629629635E-2</v>
      </c>
      <c r="AU114" s="292" t="str">
        <f>draw!M$114</f>
        <v>0:3:42</v>
      </c>
      <c r="AV114" s="292">
        <f t="shared" si="97"/>
        <v>6.1539351851851859E-2</v>
      </c>
      <c r="AW114" s="293">
        <f t="shared" si="98"/>
        <v>0</v>
      </c>
      <c r="AX114" s="293">
        <f t="shared" si="99"/>
        <v>0</v>
      </c>
      <c r="AY114" s="293">
        <f t="shared" si="100"/>
        <v>0</v>
      </c>
      <c r="AZ114" s="293">
        <f t="shared" si="101"/>
        <v>58</v>
      </c>
      <c r="BA114" s="293">
        <f t="shared" si="102"/>
        <v>33</v>
      </c>
      <c r="BB114" s="293">
        <f t="shared" si="103"/>
        <v>1</v>
      </c>
      <c r="BC114" s="293">
        <f t="shared" si="104"/>
        <v>42</v>
      </c>
      <c r="BD114" s="293">
        <f t="shared" si="105"/>
        <v>3</v>
      </c>
      <c r="BE114" s="293">
        <f t="shared" si="106"/>
        <v>0</v>
      </c>
      <c r="BF114" s="294">
        <f t="shared" si="107"/>
        <v>5317</v>
      </c>
      <c r="BG114" s="294">
        <f t="shared" si="88"/>
        <v>5317</v>
      </c>
      <c r="BI114" s="136">
        <f t="shared" si="108"/>
        <v>0</v>
      </c>
    </row>
    <row r="115" spans="1:61" ht="13" hidden="1" thickBot="1" x14ac:dyDescent="0.3">
      <c r="A115" s="286">
        <f>draw!A115</f>
        <v>0</v>
      </c>
      <c r="B115" s="286">
        <f>draw!B115</f>
        <v>0</v>
      </c>
      <c r="C115" s="286">
        <f>draw!C115</f>
        <v>0</v>
      </c>
      <c r="D115" s="286">
        <f>draw!E115</f>
        <v>0</v>
      </c>
      <c r="E115" s="287">
        <f>dressage!AC115</f>
        <v>150</v>
      </c>
      <c r="F115" s="288"/>
      <c r="G115" s="289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 t="s">
        <v>48</v>
      </c>
      <c r="AD115" s="290">
        <f t="shared" si="109"/>
        <v>6.5254629629629635E-2</v>
      </c>
      <c r="AE115" s="291">
        <f t="shared" si="89"/>
        <v>2126.8000000000002</v>
      </c>
      <c r="AF115" s="291">
        <f t="shared" si="90"/>
        <v>2126.8000000000002</v>
      </c>
      <c r="AG115" s="248">
        <f t="shared" si="91"/>
        <v>2276.8000000000002</v>
      </c>
      <c r="AH115" s="246">
        <f t="shared" si="110"/>
        <v>5</v>
      </c>
      <c r="AI115" s="244" t="str">
        <f t="shared" si="92"/>
        <v/>
      </c>
      <c r="AJ115" s="244" t="str">
        <f t="shared" si="93"/>
        <v/>
      </c>
      <c r="AK115" s="244" t="str">
        <f t="shared" si="94"/>
        <v/>
      </c>
      <c r="AL115" s="244" t="str">
        <f t="shared" si="95"/>
        <v/>
      </c>
      <c r="AM115" s="244" t="str">
        <f t="shared" si="96"/>
        <v/>
      </c>
      <c r="AN115" s="136" t="str">
        <f t="shared" si="87"/>
        <v/>
      </c>
      <c r="AO115" s="136" t="str">
        <f t="shared" si="87"/>
        <v/>
      </c>
      <c r="AP115" s="136" t="str">
        <f t="shared" si="87"/>
        <v/>
      </c>
      <c r="AQ115" s="136" t="str">
        <f t="shared" si="87"/>
        <v/>
      </c>
      <c r="AR115" s="136" t="str">
        <f t="shared" si="87"/>
        <v/>
      </c>
      <c r="AS115" s="292">
        <v>0</v>
      </c>
      <c r="AT115" s="292">
        <f t="shared" si="111"/>
        <v>6.5254629629629635E-2</v>
      </c>
      <c r="AU115" s="292" t="str">
        <f>draw!M$114</f>
        <v>0:3:42</v>
      </c>
      <c r="AV115" s="292">
        <f t="shared" si="97"/>
        <v>6.1539351851851859E-2</v>
      </c>
      <c r="AW115" s="293">
        <f t="shared" si="98"/>
        <v>0</v>
      </c>
      <c r="AX115" s="293">
        <f t="shared" si="99"/>
        <v>0</v>
      </c>
      <c r="AY115" s="293">
        <f t="shared" si="100"/>
        <v>0</v>
      </c>
      <c r="AZ115" s="293">
        <f t="shared" si="101"/>
        <v>58</v>
      </c>
      <c r="BA115" s="293">
        <f t="shared" si="102"/>
        <v>33</v>
      </c>
      <c r="BB115" s="293">
        <f t="shared" si="103"/>
        <v>1</v>
      </c>
      <c r="BC115" s="293">
        <f t="shared" si="104"/>
        <v>42</v>
      </c>
      <c r="BD115" s="293">
        <f t="shared" si="105"/>
        <v>3</v>
      </c>
      <c r="BE115" s="293">
        <f t="shared" si="106"/>
        <v>0</v>
      </c>
      <c r="BF115" s="294">
        <f t="shared" si="107"/>
        <v>5317</v>
      </c>
      <c r="BG115" s="294">
        <f t="shared" si="88"/>
        <v>5317</v>
      </c>
      <c r="BI115" s="136">
        <f t="shared" si="108"/>
        <v>0</v>
      </c>
    </row>
    <row r="116" spans="1:61" ht="13" hidden="1" thickBot="1" x14ac:dyDescent="0.3">
      <c r="A116" s="286">
        <f>draw!A116</f>
        <v>0</v>
      </c>
      <c r="B116" s="286">
        <f>draw!B116</f>
        <v>0</v>
      </c>
      <c r="C116" s="286">
        <f>draw!C116</f>
        <v>0</v>
      </c>
      <c r="D116" s="286">
        <f>draw!E116</f>
        <v>0</v>
      </c>
      <c r="E116" s="287">
        <f>dressage!AC116</f>
        <v>150</v>
      </c>
      <c r="F116" s="288"/>
      <c r="G116" s="289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 t="s">
        <v>48</v>
      </c>
      <c r="AD116" s="290">
        <f t="shared" si="109"/>
        <v>6.5254629629629635E-2</v>
      </c>
      <c r="AE116" s="291">
        <f t="shared" si="89"/>
        <v>2126.8000000000002</v>
      </c>
      <c r="AF116" s="291">
        <f t="shared" si="90"/>
        <v>2126.8000000000002</v>
      </c>
      <c r="AG116" s="248">
        <f t="shared" si="91"/>
        <v>2276.8000000000002</v>
      </c>
      <c r="AH116" s="246">
        <f t="shared" si="110"/>
        <v>5</v>
      </c>
      <c r="AI116" s="244" t="str">
        <f t="shared" si="92"/>
        <v/>
      </c>
      <c r="AJ116" s="244" t="str">
        <f t="shared" si="93"/>
        <v/>
      </c>
      <c r="AK116" s="244" t="str">
        <f t="shared" si="94"/>
        <v/>
      </c>
      <c r="AL116" s="244" t="str">
        <f t="shared" si="95"/>
        <v/>
      </c>
      <c r="AM116" s="244" t="str">
        <f t="shared" si="96"/>
        <v/>
      </c>
      <c r="AN116" s="136" t="str">
        <f t="shared" si="87"/>
        <v/>
      </c>
      <c r="AO116" s="136" t="str">
        <f t="shared" si="87"/>
        <v/>
      </c>
      <c r="AP116" s="136" t="str">
        <f t="shared" si="87"/>
        <v/>
      </c>
      <c r="AQ116" s="136" t="str">
        <f t="shared" si="87"/>
        <v/>
      </c>
      <c r="AR116" s="136" t="str">
        <f t="shared" si="87"/>
        <v/>
      </c>
      <c r="AS116" s="292">
        <v>0</v>
      </c>
      <c r="AT116" s="292">
        <f t="shared" si="111"/>
        <v>6.5254629629629635E-2</v>
      </c>
      <c r="AU116" s="292" t="str">
        <f>draw!M$114</f>
        <v>0:3:42</v>
      </c>
      <c r="AV116" s="292">
        <f t="shared" si="97"/>
        <v>6.1539351851851859E-2</v>
      </c>
      <c r="AW116" s="293">
        <f t="shared" si="98"/>
        <v>0</v>
      </c>
      <c r="AX116" s="293">
        <f t="shared" si="99"/>
        <v>0</v>
      </c>
      <c r="AY116" s="293">
        <f t="shared" si="100"/>
        <v>0</v>
      </c>
      <c r="AZ116" s="293">
        <f t="shared" si="101"/>
        <v>58</v>
      </c>
      <c r="BA116" s="293">
        <f t="shared" si="102"/>
        <v>33</v>
      </c>
      <c r="BB116" s="293">
        <f t="shared" si="103"/>
        <v>1</v>
      </c>
      <c r="BC116" s="293">
        <f t="shared" si="104"/>
        <v>42</v>
      </c>
      <c r="BD116" s="293">
        <f t="shared" si="105"/>
        <v>3</v>
      </c>
      <c r="BE116" s="293">
        <f t="shared" si="106"/>
        <v>0</v>
      </c>
      <c r="BF116" s="294">
        <f t="shared" si="107"/>
        <v>5317</v>
      </c>
      <c r="BG116" s="294">
        <f t="shared" si="88"/>
        <v>5317</v>
      </c>
      <c r="BI116" s="136">
        <f t="shared" si="108"/>
        <v>0</v>
      </c>
    </row>
    <row r="117" spans="1:61" ht="13" hidden="1" thickBot="1" x14ac:dyDescent="0.3">
      <c r="A117" s="286">
        <f>draw!A117</f>
        <v>0</v>
      </c>
      <c r="B117" s="286">
        <f>draw!B117</f>
        <v>0</v>
      </c>
      <c r="C117" s="286">
        <f>draw!C117</f>
        <v>0</v>
      </c>
      <c r="D117" s="286">
        <f>draw!E117</f>
        <v>0</v>
      </c>
      <c r="E117" s="287">
        <f>dressage!AC117</f>
        <v>150</v>
      </c>
      <c r="F117" s="288"/>
      <c r="G117" s="289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 t="s">
        <v>48</v>
      </c>
      <c r="AD117" s="290">
        <f t="shared" si="109"/>
        <v>6.5254629629629635E-2</v>
      </c>
      <c r="AE117" s="291">
        <f t="shared" si="89"/>
        <v>2126.8000000000002</v>
      </c>
      <c r="AF117" s="291">
        <f t="shared" si="90"/>
        <v>2126.8000000000002</v>
      </c>
      <c r="AG117" s="248">
        <f t="shared" si="91"/>
        <v>2276.8000000000002</v>
      </c>
      <c r="AH117" s="246">
        <f t="shared" si="110"/>
        <v>5</v>
      </c>
      <c r="AI117" s="244" t="str">
        <f t="shared" si="92"/>
        <v/>
      </c>
      <c r="AJ117" s="244" t="str">
        <f t="shared" si="93"/>
        <v/>
      </c>
      <c r="AK117" s="244" t="str">
        <f t="shared" si="94"/>
        <v/>
      </c>
      <c r="AL117" s="244" t="str">
        <f t="shared" si="95"/>
        <v/>
      </c>
      <c r="AM117" s="244" t="str">
        <f t="shared" si="96"/>
        <v/>
      </c>
      <c r="AN117" s="136" t="str">
        <f t="shared" si="87"/>
        <v/>
      </c>
      <c r="AO117" s="136" t="str">
        <f t="shared" si="87"/>
        <v/>
      </c>
      <c r="AP117" s="136" t="str">
        <f t="shared" si="87"/>
        <v/>
      </c>
      <c r="AQ117" s="136" t="str">
        <f t="shared" si="87"/>
        <v/>
      </c>
      <c r="AR117" s="136" t="str">
        <f t="shared" si="87"/>
        <v/>
      </c>
      <c r="AS117" s="292">
        <v>0</v>
      </c>
      <c r="AT117" s="292">
        <f t="shared" si="111"/>
        <v>6.5254629629629635E-2</v>
      </c>
      <c r="AU117" s="292" t="str">
        <f>draw!M$114</f>
        <v>0:3:42</v>
      </c>
      <c r="AV117" s="292">
        <f t="shared" si="97"/>
        <v>6.1539351851851859E-2</v>
      </c>
      <c r="AW117" s="293">
        <f t="shared" si="98"/>
        <v>0</v>
      </c>
      <c r="AX117" s="293">
        <f t="shared" si="99"/>
        <v>0</v>
      </c>
      <c r="AY117" s="293">
        <f t="shared" si="100"/>
        <v>0</v>
      </c>
      <c r="AZ117" s="293">
        <f t="shared" si="101"/>
        <v>58</v>
      </c>
      <c r="BA117" s="293">
        <f t="shared" si="102"/>
        <v>33</v>
      </c>
      <c r="BB117" s="293">
        <f t="shared" si="103"/>
        <v>1</v>
      </c>
      <c r="BC117" s="293">
        <f t="shared" si="104"/>
        <v>42</v>
      </c>
      <c r="BD117" s="293">
        <f t="shared" si="105"/>
        <v>3</v>
      </c>
      <c r="BE117" s="293">
        <f t="shared" si="106"/>
        <v>0</v>
      </c>
      <c r="BF117" s="294">
        <f t="shared" si="107"/>
        <v>5317</v>
      </c>
      <c r="BG117" s="294">
        <f t="shared" si="88"/>
        <v>5317</v>
      </c>
      <c r="BI117" s="136">
        <f t="shared" si="108"/>
        <v>0</v>
      </c>
    </row>
    <row r="118" spans="1:61" ht="13" hidden="1" thickBot="1" x14ac:dyDescent="0.3">
      <c r="A118" s="286">
        <f>draw!A118</f>
        <v>0</v>
      </c>
      <c r="B118" s="286">
        <f>draw!B118</f>
        <v>0</v>
      </c>
      <c r="C118" s="286">
        <f>draw!C118</f>
        <v>0</v>
      </c>
      <c r="D118" s="286">
        <f>draw!E118</f>
        <v>0</v>
      </c>
      <c r="E118" s="287">
        <f>dressage!AC118</f>
        <v>150</v>
      </c>
      <c r="F118" s="288"/>
      <c r="G118" s="289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 t="s">
        <v>48</v>
      </c>
      <c r="AD118" s="290">
        <f t="shared" si="109"/>
        <v>6.5254629629629635E-2</v>
      </c>
      <c r="AE118" s="291">
        <f t="shared" si="89"/>
        <v>2126.8000000000002</v>
      </c>
      <c r="AF118" s="291">
        <f t="shared" si="90"/>
        <v>2126.8000000000002</v>
      </c>
      <c r="AG118" s="248">
        <f t="shared" si="91"/>
        <v>2276.8000000000002</v>
      </c>
      <c r="AH118" s="246">
        <f t="shared" si="110"/>
        <v>5</v>
      </c>
      <c r="AI118" s="244" t="str">
        <f t="shared" si="92"/>
        <v/>
      </c>
      <c r="AJ118" s="244" t="str">
        <f t="shared" si="93"/>
        <v/>
      </c>
      <c r="AK118" s="244" t="str">
        <f t="shared" si="94"/>
        <v/>
      </c>
      <c r="AL118" s="244" t="str">
        <f t="shared" si="95"/>
        <v/>
      </c>
      <c r="AM118" s="244" t="str">
        <f t="shared" si="96"/>
        <v/>
      </c>
      <c r="AN118" s="136" t="str">
        <f t="shared" si="87"/>
        <v/>
      </c>
      <c r="AO118" s="136" t="str">
        <f t="shared" si="87"/>
        <v/>
      </c>
      <c r="AP118" s="136" t="str">
        <f t="shared" si="87"/>
        <v/>
      </c>
      <c r="AQ118" s="136" t="str">
        <f t="shared" si="87"/>
        <v/>
      </c>
      <c r="AR118" s="136" t="str">
        <f t="shared" si="87"/>
        <v/>
      </c>
      <c r="AS118" s="292">
        <v>0</v>
      </c>
      <c r="AT118" s="292">
        <f t="shared" si="111"/>
        <v>6.5254629629629635E-2</v>
      </c>
      <c r="AU118" s="292" t="str">
        <f>draw!M$114</f>
        <v>0:3:42</v>
      </c>
      <c r="AV118" s="292">
        <f t="shared" si="97"/>
        <v>6.1539351851851859E-2</v>
      </c>
      <c r="AW118" s="293">
        <f t="shared" si="98"/>
        <v>0</v>
      </c>
      <c r="AX118" s="293">
        <f t="shared" si="99"/>
        <v>0</v>
      </c>
      <c r="AY118" s="293">
        <f t="shared" si="100"/>
        <v>0</v>
      </c>
      <c r="AZ118" s="293">
        <f t="shared" si="101"/>
        <v>58</v>
      </c>
      <c r="BA118" s="293">
        <f t="shared" si="102"/>
        <v>33</v>
      </c>
      <c r="BB118" s="293">
        <f t="shared" si="103"/>
        <v>1</v>
      </c>
      <c r="BC118" s="293">
        <f t="shared" si="104"/>
        <v>42</v>
      </c>
      <c r="BD118" s="293">
        <f t="shared" si="105"/>
        <v>3</v>
      </c>
      <c r="BE118" s="293">
        <f t="shared" si="106"/>
        <v>0</v>
      </c>
      <c r="BF118" s="294">
        <f t="shared" si="107"/>
        <v>5317</v>
      </c>
      <c r="BG118" s="294">
        <f t="shared" si="88"/>
        <v>5317</v>
      </c>
      <c r="BI118" s="136">
        <f t="shared" si="108"/>
        <v>0</v>
      </c>
    </row>
    <row r="119" spans="1:61" ht="13" hidden="1" thickBot="1" x14ac:dyDescent="0.3">
      <c r="A119" s="286">
        <f>draw!A119</f>
        <v>0</v>
      </c>
      <c r="B119" s="286">
        <f>draw!B119</f>
        <v>0</v>
      </c>
      <c r="C119" s="286">
        <f>draw!C119</f>
        <v>0</v>
      </c>
      <c r="D119" s="286">
        <f>draw!E119</f>
        <v>0</v>
      </c>
      <c r="E119" s="287">
        <f>dressage!AC119</f>
        <v>150</v>
      </c>
      <c r="F119" s="288"/>
      <c r="G119" s="289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 t="s">
        <v>48</v>
      </c>
      <c r="AD119" s="290">
        <f t="shared" si="109"/>
        <v>6.5254629629629635E-2</v>
      </c>
      <c r="AE119" s="291">
        <f t="shared" si="89"/>
        <v>2126.8000000000002</v>
      </c>
      <c r="AF119" s="291">
        <f t="shared" si="90"/>
        <v>2126.8000000000002</v>
      </c>
      <c r="AG119" s="248">
        <f t="shared" si="91"/>
        <v>2276.8000000000002</v>
      </c>
      <c r="AH119" s="246">
        <f t="shared" si="110"/>
        <v>5</v>
      </c>
      <c r="AI119" s="244" t="str">
        <f t="shared" si="92"/>
        <v/>
      </c>
      <c r="AJ119" s="244" t="str">
        <f t="shared" si="93"/>
        <v/>
      </c>
      <c r="AK119" s="244" t="str">
        <f t="shared" si="94"/>
        <v/>
      </c>
      <c r="AL119" s="244" t="str">
        <f t="shared" si="95"/>
        <v/>
      </c>
      <c r="AM119" s="244" t="str">
        <f t="shared" si="96"/>
        <v/>
      </c>
      <c r="AN119" s="136" t="str">
        <f t="shared" si="87"/>
        <v/>
      </c>
      <c r="AO119" s="136" t="str">
        <f t="shared" si="87"/>
        <v/>
      </c>
      <c r="AP119" s="136" t="str">
        <f t="shared" si="87"/>
        <v/>
      </c>
      <c r="AQ119" s="136" t="str">
        <f t="shared" si="87"/>
        <v/>
      </c>
      <c r="AR119" s="136" t="str">
        <f t="shared" si="87"/>
        <v/>
      </c>
      <c r="AS119" s="292">
        <v>0</v>
      </c>
      <c r="AT119" s="292">
        <f t="shared" si="111"/>
        <v>6.5254629629629635E-2</v>
      </c>
      <c r="AU119" s="292" t="str">
        <f>draw!M$114</f>
        <v>0:3:42</v>
      </c>
      <c r="AV119" s="292">
        <f t="shared" si="97"/>
        <v>6.1539351851851859E-2</v>
      </c>
      <c r="AW119" s="293">
        <f t="shared" si="98"/>
        <v>0</v>
      </c>
      <c r="AX119" s="293">
        <f t="shared" si="99"/>
        <v>0</v>
      </c>
      <c r="AY119" s="293">
        <f t="shared" si="100"/>
        <v>0</v>
      </c>
      <c r="AZ119" s="293">
        <f t="shared" si="101"/>
        <v>58</v>
      </c>
      <c r="BA119" s="293">
        <f t="shared" si="102"/>
        <v>33</v>
      </c>
      <c r="BB119" s="293">
        <f t="shared" si="103"/>
        <v>1</v>
      </c>
      <c r="BC119" s="293">
        <f t="shared" si="104"/>
        <v>42</v>
      </c>
      <c r="BD119" s="293">
        <f t="shared" si="105"/>
        <v>3</v>
      </c>
      <c r="BE119" s="293">
        <f t="shared" si="106"/>
        <v>0</v>
      </c>
      <c r="BF119" s="294">
        <f t="shared" si="107"/>
        <v>5317</v>
      </c>
      <c r="BG119" s="294">
        <f t="shared" si="88"/>
        <v>5317</v>
      </c>
      <c r="BI119" s="136">
        <f t="shared" si="108"/>
        <v>0</v>
      </c>
    </row>
    <row r="120" spans="1:61" ht="13" hidden="1" thickBot="1" x14ac:dyDescent="0.3">
      <c r="A120" s="286">
        <f>draw!A120</f>
        <v>0</v>
      </c>
      <c r="B120" s="286">
        <f>draw!B120</f>
        <v>0</v>
      </c>
      <c r="C120" s="286">
        <f>draw!C120</f>
        <v>0</v>
      </c>
      <c r="D120" s="286">
        <f>draw!E120</f>
        <v>0</v>
      </c>
      <c r="E120" s="287">
        <f>dressage!AC120</f>
        <v>150</v>
      </c>
      <c r="F120" s="288"/>
      <c r="G120" s="289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 t="s">
        <v>48</v>
      </c>
      <c r="AD120" s="290">
        <f t="shared" si="109"/>
        <v>6.5254629629629635E-2</v>
      </c>
      <c r="AE120" s="291">
        <f t="shared" si="89"/>
        <v>2126.8000000000002</v>
      </c>
      <c r="AF120" s="291">
        <f t="shared" si="90"/>
        <v>2126.8000000000002</v>
      </c>
      <c r="AG120" s="248">
        <f t="shared" si="91"/>
        <v>2276.8000000000002</v>
      </c>
      <c r="AH120" s="246">
        <f t="shared" si="110"/>
        <v>5</v>
      </c>
      <c r="AI120" s="244" t="str">
        <f t="shared" si="92"/>
        <v/>
      </c>
      <c r="AJ120" s="244" t="str">
        <f t="shared" si="93"/>
        <v/>
      </c>
      <c r="AK120" s="244" t="str">
        <f t="shared" si="94"/>
        <v/>
      </c>
      <c r="AL120" s="244" t="str">
        <f t="shared" si="95"/>
        <v/>
      </c>
      <c r="AM120" s="244" t="str">
        <f t="shared" si="96"/>
        <v/>
      </c>
      <c r="AN120" s="136" t="str">
        <f t="shared" si="87"/>
        <v/>
      </c>
      <c r="AO120" s="136" t="str">
        <f t="shared" si="87"/>
        <v/>
      </c>
      <c r="AP120" s="136" t="str">
        <f t="shared" si="87"/>
        <v/>
      </c>
      <c r="AQ120" s="136" t="str">
        <f t="shared" si="87"/>
        <v/>
      </c>
      <c r="AR120" s="136" t="str">
        <f t="shared" si="87"/>
        <v/>
      </c>
      <c r="AS120" s="292">
        <v>0</v>
      </c>
      <c r="AT120" s="292">
        <f t="shared" si="111"/>
        <v>6.5254629629629635E-2</v>
      </c>
      <c r="AU120" s="292" t="str">
        <f>draw!M$114</f>
        <v>0:3:42</v>
      </c>
      <c r="AV120" s="292">
        <f t="shared" si="97"/>
        <v>6.1539351851851859E-2</v>
      </c>
      <c r="AW120" s="293">
        <f t="shared" si="98"/>
        <v>0</v>
      </c>
      <c r="AX120" s="293">
        <f t="shared" si="99"/>
        <v>0</v>
      </c>
      <c r="AY120" s="293">
        <f t="shared" si="100"/>
        <v>0</v>
      </c>
      <c r="AZ120" s="293">
        <f t="shared" si="101"/>
        <v>58</v>
      </c>
      <c r="BA120" s="293">
        <f t="shared" si="102"/>
        <v>33</v>
      </c>
      <c r="BB120" s="293">
        <f t="shared" si="103"/>
        <v>1</v>
      </c>
      <c r="BC120" s="293">
        <f t="shared" si="104"/>
        <v>42</v>
      </c>
      <c r="BD120" s="293">
        <f t="shared" si="105"/>
        <v>3</v>
      </c>
      <c r="BE120" s="293">
        <f t="shared" si="106"/>
        <v>0</v>
      </c>
      <c r="BF120" s="294">
        <f t="shared" si="107"/>
        <v>5317</v>
      </c>
      <c r="BG120" s="294">
        <f t="shared" si="88"/>
        <v>5317</v>
      </c>
      <c r="BI120" s="136">
        <f t="shared" si="108"/>
        <v>0</v>
      </c>
    </row>
    <row r="121" spans="1:61" ht="13" hidden="1" thickBot="1" x14ac:dyDescent="0.3">
      <c r="A121" s="286">
        <f>draw!A121</f>
        <v>0</v>
      </c>
      <c r="B121" s="286">
        <f>draw!B121</f>
        <v>0</v>
      </c>
      <c r="C121" s="286">
        <f>draw!C121</f>
        <v>0</v>
      </c>
      <c r="D121" s="286">
        <f>draw!E121</f>
        <v>0</v>
      </c>
      <c r="E121" s="287">
        <f>dressage!AC121</f>
        <v>150</v>
      </c>
      <c r="F121" s="288"/>
      <c r="G121" s="289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 t="s">
        <v>48</v>
      </c>
      <c r="AD121" s="290">
        <f t="shared" si="109"/>
        <v>6.5254629629629635E-2</v>
      </c>
      <c r="AE121" s="291">
        <f t="shared" si="89"/>
        <v>2126.8000000000002</v>
      </c>
      <c r="AF121" s="291">
        <f t="shared" si="90"/>
        <v>2126.8000000000002</v>
      </c>
      <c r="AG121" s="248">
        <f t="shared" si="91"/>
        <v>2276.8000000000002</v>
      </c>
      <c r="AH121" s="246">
        <f t="shared" si="110"/>
        <v>5</v>
      </c>
      <c r="AI121" s="244" t="str">
        <f t="shared" si="92"/>
        <v/>
      </c>
      <c r="AJ121" s="244" t="str">
        <f t="shared" si="93"/>
        <v/>
      </c>
      <c r="AK121" s="244" t="str">
        <f t="shared" si="94"/>
        <v/>
      </c>
      <c r="AL121" s="244" t="str">
        <f t="shared" si="95"/>
        <v/>
      </c>
      <c r="AM121" s="244" t="str">
        <f t="shared" si="96"/>
        <v/>
      </c>
      <c r="AN121" s="136" t="str">
        <f t="shared" si="87"/>
        <v/>
      </c>
      <c r="AO121" s="136" t="str">
        <f t="shared" si="87"/>
        <v/>
      </c>
      <c r="AP121" s="136" t="str">
        <f t="shared" si="87"/>
        <v/>
      </c>
      <c r="AQ121" s="136" t="str">
        <f t="shared" si="87"/>
        <v/>
      </c>
      <c r="AR121" s="136" t="str">
        <f t="shared" si="87"/>
        <v/>
      </c>
      <c r="AS121" s="292">
        <v>0</v>
      </c>
      <c r="AT121" s="292">
        <f t="shared" si="111"/>
        <v>6.5254629629629635E-2</v>
      </c>
      <c r="AU121" s="292" t="str">
        <f>draw!M$114</f>
        <v>0:3:42</v>
      </c>
      <c r="AV121" s="292">
        <f t="shared" si="97"/>
        <v>6.1539351851851859E-2</v>
      </c>
      <c r="AW121" s="293">
        <f t="shared" si="98"/>
        <v>0</v>
      </c>
      <c r="AX121" s="293">
        <f t="shared" si="99"/>
        <v>0</v>
      </c>
      <c r="AY121" s="293">
        <f t="shared" si="100"/>
        <v>0</v>
      </c>
      <c r="AZ121" s="293">
        <f t="shared" si="101"/>
        <v>58</v>
      </c>
      <c r="BA121" s="293">
        <f t="shared" si="102"/>
        <v>33</v>
      </c>
      <c r="BB121" s="293">
        <f t="shared" si="103"/>
        <v>1</v>
      </c>
      <c r="BC121" s="293">
        <f t="shared" si="104"/>
        <v>42</v>
      </c>
      <c r="BD121" s="293">
        <f t="shared" si="105"/>
        <v>3</v>
      </c>
      <c r="BE121" s="293">
        <f t="shared" si="106"/>
        <v>0</v>
      </c>
      <c r="BF121" s="294">
        <f t="shared" si="107"/>
        <v>5317</v>
      </c>
      <c r="BG121" s="294">
        <f t="shared" si="88"/>
        <v>5317</v>
      </c>
      <c r="BI121" s="136">
        <f t="shared" si="108"/>
        <v>0</v>
      </c>
    </row>
    <row r="122" spans="1:61" ht="13" hidden="1" thickBot="1" x14ac:dyDescent="0.3">
      <c r="A122" s="286">
        <f>draw!A122</f>
        <v>0</v>
      </c>
      <c r="B122" s="286">
        <f>draw!B122</f>
        <v>0</v>
      </c>
      <c r="C122" s="286">
        <f>draw!C122</f>
        <v>0</v>
      </c>
      <c r="D122" s="286">
        <f>draw!E122</f>
        <v>0</v>
      </c>
      <c r="E122" s="287">
        <f>dressage!AC122</f>
        <v>150</v>
      </c>
      <c r="F122" s="288"/>
      <c r="G122" s="289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  <c r="V122" s="247"/>
      <c r="W122" s="247"/>
      <c r="X122" s="247"/>
      <c r="Y122" s="247"/>
      <c r="Z122" s="247"/>
      <c r="AA122" s="247"/>
      <c r="AB122" s="247"/>
      <c r="AC122" s="247" t="s">
        <v>48</v>
      </c>
      <c r="AD122" s="290">
        <f t="shared" si="109"/>
        <v>6.5254629629629635E-2</v>
      </c>
      <c r="AE122" s="291">
        <f t="shared" si="89"/>
        <v>2126.8000000000002</v>
      </c>
      <c r="AF122" s="291">
        <f t="shared" si="90"/>
        <v>2126.8000000000002</v>
      </c>
      <c r="AG122" s="248">
        <f t="shared" si="91"/>
        <v>2276.8000000000002</v>
      </c>
      <c r="AH122" s="246">
        <f t="shared" si="110"/>
        <v>5</v>
      </c>
      <c r="AI122" s="244" t="str">
        <f t="shared" si="92"/>
        <v/>
      </c>
      <c r="AJ122" s="244" t="str">
        <f t="shared" si="93"/>
        <v/>
      </c>
      <c r="AK122" s="244" t="str">
        <f t="shared" si="94"/>
        <v/>
      </c>
      <c r="AL122" s="244" t="str">
        <f t="shared" si="95"/>
        <v/>
      </c>
      <c r="AM122" s="244" t="str">
        <f t="shared" si="96"/>
        <v/>
      </c>
      <c r="AN122" s="136" t="str">
        <f t="shared" si="87"/>
        <v/>
      </c>
      <c r="AO122" s="136" t="str">
        <f t="shared" si="87"/>
        <v/>
      </c>
      <c r="AP122" s="136" t="str">
        <f t="shared" si="87"/>
        <v/>
      </c>
      <c r="AQ122" s="136" t="str">
        <f t="shared" si="87"/>
        <v/>
      </c>
      <c r="AR122" s="136" t="str">
        <f t="shared" si="87"/>
        <v/>
      </c>
      <c r="AS122" s="292">
        <v>0</v>
      </c>
      <c r="AT122" s="292">
        <f t="shared" si="111"/>
        <v>6.5254629629629635E-2</v>
      </c>
      <c r="AU122" s="292" t="str">
        <f>draw!M$114</f>
        <v>0:3:42</v>
      </c>
      <c r="AV122" s="292">
        <f t="shared" si="97"/>
        <v>6.1539351851851859E-2</v>
      </c>
      <c r="AW122" s="293">
        <f t="shared" si="98"/>
        <v>0</v>
      </c>
      <c r="AX122" s="293">
        <f t="shared" si="99"/>
        <v>0</v>
      </c>
      <c r="AY122" s="293">
        <f t="shared" si="100"/>
        <v>0</v>
      </c>
      <c r="AZ122" s="293">
        <f t="shared" si="101"/>
        <v>58</v>
      </c>
      <c r="BA122" s="293">
        <f t="shared" si="102"/>
        <v>33</v>
      </c>
      <c r="BB122" s="293">
        <f t="shared" si="103"/>
        <v>1</v>
      </c>
      <c r="BC122" s="293">
        <f t="shared" si="104"/>
        <v>42</v>
      </c>
      <c r="BD122" s="293">
        <f t="shared" si="105"/>
        <v>3</v>
      </c>
      <c r="BE122" s="293">
        <f t="shared" si="106"/>
        <v>0</v>
      </c>
      <c r="BF122" s="294">
        <f t="shared" si="107"/>
        <v>5317</v>
      </c>
      <c r="BG122" s="294">
        <f t="shared" si="88"/>
        <v>5317</v>
      </c>
      <c r="BI122" s="136">
        <f t="shared" si="108"/>
        <v>0</v>
      </c>
    </row>
    <row r="123" spans="1:61" ht="13" hidden="1" thickBot="1" x14ac:dyDescent="0.3">
      <c r="A123" s="286">
        <f>draw!A123</f>
        <v>0</v>
      </c>
      <c r="B123" s="286">
        <f>draw!B123</f>
        <v>0</v>
      </c>
      <c r="C123" s="286">
        <f>draw!C123</f>
        <v>0</v>
      </c>
      <c r="D123" s="286">
        <f>draw!E123</f>
        <v>0</v>
      </c>
      <c r="E123" s="287">
        <f>dressage!AC123</f>
        <v>150</v>
      </c>
      <c r="F123" s="288"/>
      <c r="G123" s="289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7"/>
      <c r="X123" s="247"/>
      <c r="Y123" s="247"/>
      <c r="Z123" s="247"/>
      <c r="AA123" s="247"/>
      <c r="AB123" s="247"/>
      <c r="AC123" s="247" t="s">
        <v>48</v>
      </c>
      <c r="AD123" s="290">
        <f t="shared" si="109"/>
        <v>6.5254629629629635E-2</v>
      </c>
      <c r="AE123" s="291">
        <f t="shared" si="89"/>
        <v>2126.8000000000002</v>
      </c>
      <c r="AF123" s="291">
        <f t="shared" si="90"/>
        <v>2126.8000000000002</v>
      </c>
      <c r="AG123" s="248">
        <f t="shared" si="91"/>
        <v>2276.8000000000002</v>
      </c>
      <c r="AH123" s="246">
        <f t="shared" si="110"/>
        <v>5</v>
      </c>
      <c r="AI123" s="244" t="str">
        <f t="shared" si="92"/>
        <v/>
      </c>
      <c r="AJ123" s="244" t="str">
        <f t="shared" si="93"/>
        <v/>
      </c>
      <c r="AK123" s="244" t="str">
        <f t="shared" si="94"/>
        <v/>
      </c>
      <c r="AL123" s="244" t="str">
        <f t="shared" si="95"/>
        <v/>
      </c>
      <c r="AM123" s="244" t="str">
        <f t="shared" si="96"/>
        <v/>
      </c>
      <c r="AN123" s="136" t="str">
        <f t="shared" si="87"/>
        <v/>
      </c>
      <c r="AO123" s="136" t="str">
        <f t="shared" si="87"/>
        <v/>
      </c>
      <c r="AP123" s="136" t="str">
        <f t="shared" si="87"/>
        <v/>
      </c>
      <c r="AQ123" s="136" t="str">
        <f t="shared" si="87"/>
        <v/>
      </c>
      <c r="AR123" s="136" t="str">
        <f t="shared" si="87"/>
        <v/>
      </c>
      <c r="AS123" s="292">
        <v>0</v>
      </c>
      <c r="AT123" s="292">
        <f t="shared" si="111"/>
        <v>6.5254629629629635E-2</v>
      </c>
      <c r="AU123" s="292" t="str">
        <f>draw!M$114</f>
        <v>0:3:42</v>
      </c>
      <c r="AV123" s="292">
        <f t="shared" si="97"/>
        <v>6.1539351851851859E-2</v>
      </c>
      <c r="AW123" s="293">
        <f t="shared" si="98"/>
        <v>0</v>
      </c>
      <c r="AX123" s="293">
        <f t="shared" si="99"/>
        <v>0</v>
      </c>
      <c r="AY123" s="293">
        <f t="shared" si="100"/>
        <v>0</v>
      </c>
      <c r="AZ123" s="293">
        <f t="shared" si="101"/>
        <v>58</v>
      </c>
      <c r="BA123" s="293">
        <f t="shared" si="102"/>
        <v>33</v>
      </c>
      <c r="BB123" s="293">
        <f t="shared" si="103"/>
        <v>1</v>
      </c>
      <c r="BC123" s="293">
        <f t="shared" si="104"/>
        <v>42</v>
      </c>
      <c r="BD123" s="293">
        <f t="shared" si="105"/>
        <v>3</v>
      </c>
      <c r="BE123" s="293">
        <f t="shared" si="106"/>
        <v>0</v>
      </c>
      <c r="BF123" s="294">
        <f t="shared" si="107"/>
        <v>5317</v>
      </c>
      <c r="BG123" s="294">
        <f t="shared" si="88"/>
        <v>5317</v>
      </c>
      <c r="BI123" s="136">
        <f t="shared" si="108"/>
        <v>0</v>
      </c>
    </row>
    <row r="124" spans="1:61" ht="13" hidden="1" thickBot="1" x14ac:dyDescent="0.3">
      <c r="A124" s="286">
        <f>draw!A124</f>
        <v>0</v>
      </c>
      <c r="B124" s="286">
        <f>draw!B124</f>
        <v>0</v>
      </c>
      <c r="C124" s="286">
        <f>draw!C124</f>
        <v>0</v>
      </c>
      <c r="D124" s="286">
        <f>draw!E124</f>
        <v>0</v>
      </c>
      <c r="E124" s="287">
        <f>dressage!AC124</f>
        <v>150</v>
      </c>
      <c r="F124" s="288"/>
      <c r="G124" s="289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 t="s">
        <v>48</v>
      </c>
      <c r="AD124" s="290">
        <f t="shared" si="109"/>
        <v>6.5254629629629635E-2</v>
      </c>
      <c r="AE124" s="291">
        <f t="shared" si="89"/>
        <v>2126.8000000000002</v>
      </c>
      <c r="AF124" s="291">
        <f t="shared" si="90"/>
        <v>2126.8000000000002</v>
      </c>
      <c r="AG124" s="248">
        <f t="shared" si="91"/>
        <v>2276.8000000000002</v>
      </c>
      <c r="AH124" s="246">
        <f t="shared" si="110"/>
        <v>5</v>
      </c>
      <c r="AI124" s="244" t="str">
        <f t="shared" si="92"/>
        <v/>
      </c>
      <c r="AJ124" s="244" t="str">
        <f t="shared" si="93"/>
        <v/>
      </c>
      <c r="AK124" s="244" t="str">
        <f t="shared" si="94"/>
        <v/>
      </c>
      <c r="AL124" s="244" t="str">
        <f t="shared" si="95"/>
        <v/>
      </c>
      <c r="AM124" s="244" t="str">
        <f t="shared" si="96"/>
        <v/>
      </c>
      <c r="AN124" s="136" t="str">
        <f t="shared" si="87"/>
        <v/>
      </c>
      <c r="AO124" s="136" t="str">
        <f t="shared" si="87"/>
        <v/>
      </c>
      <c r="AP124" s="136" t="str">
        <f t="shared" si="87"/>
        <v/>
      </c>
      <c r="AQ124" s="136" t="str">
        <f t="shared" si="87"/>
        <v/>
      </c>
      <c r="AR124" s="136" t="str">
        <f t="shared" si="87"/>
        <v/>
      </c>
      <c r="AS124" s="292">
        <v>0</v>
      </c>
      <c r="AT124" s="292">
        <f t="shared" si="111"/>
        <v>6.5254629629629635E-2</v>
      </c>
      <c r="AU124" s="292" t="str">
        <f>draw!M$114</f>
        <v>0:3:42</v>
      </c>
      <c r="AV124" s="292">
        <f t="shared" si="97"/>
        <v>6.1539351851851859E-2</v>
      </c>
      <c r="AW124" s="293">
        <f t="shared" si="98"/>
        <v>0</v>
      </c>
      <c r="AX124" s="293">
        <f t="shared" si="99"/>
        <v>0</v>
      </c>
      <c r="AY124" s="293">
        <f t="shared" si="100"/>
        <v>0</v>
      </c>
      <c r="AZ124" s="293">
        <f t="shared" si="101"/>
        <v>58</v>
      </c>
      <c r="BA124" s="293">
        <f t="shared" si="102"/>
        <v>33</v>
      </c>
      <c r="BB124" s="293">
        <f t="shared" si="103"/>
        <v>1</v>
      </c>
      <c r="BC124" s="293">
        <f t="shared" si="104"/>
        <v>42</v>
      </c>
      <c r="BD124" s="293">
        <f t="shared" si="105"/>
        <v>3</v>
      </c>
      <c r="BE124" s="293">
        <f t="shared" si="106"/>
        <v>0</v>
      </c>
      <c r="BF124" s="294">
        <f t="shared" si="107"/>
        <v>5317</v>
      </c>
      <c r="BG124" s="294">
        <f t="shared" si="88"/>
        <v>5317</v>
      </c>
      <c r="BI124" s="136">
        <f t="shared" si="108"/>
        <v>0</v>
      </c>
    </row>
    <row r="125" spans="1:61" ht="13" hidden="1" thickBot="1" x14ac:dyDescent="0.3">
      <c r="A125" s="286">
        <f>draw!A125</f>
        <v>0</v>
      </c>
      <c r="B125" s="286">
        <f>draw!B125</f>
        <v>0</v>
      </c>
      <c r="C125" s="286">
        <f>draw!C125</f>
        <v>0</v>
      </c>
      <c r="D125" s="286">
        <f>draw!E125</f>
        <v>0</v>
      </c>
      <c r="E125" s="287">
        <f>dressage!AC125</f>
        <v>150</v>
      </c>
      <c r="F125" s="288"/>
      <c r="G125" s="289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 t="s">
        <v>48</v>
      </c>
      <c r="AD125" s="290">
        <f t="shared" si="109"/>
        <v>6.5254629629629635E-2</v>
      </c>
      <c r="AE125" s="291">
        <f t="shared" si="89"/>
        <v>2126.8000000000002</v>
      </c>
      <c r="AF125" s="291">
        <f t="shared" si="90"/>
        <v>2126.8000000000002</v>
      </c>
      <c r="AG125" s="248">
        <f t="shared" si="91"/>
        <v>2276.8000000000002</v>
      </c>
      <c r="AH125" s="246">
        <f t="shared" si="110"/>
        <v>5</v>
      </c>
      <c r="AI125" s="244" t="str">
        <f t="shared" si="92"/>
        <v/>
      </c>
      <c r="AJ125" s="244" t="str">
        <f t="shared" si="93"/>
        <v/>
      </c>
      <c r="AK125" s="244" t="str">
        <f t="shared" si="94"/>
        <v/>
      </c>
      <c r="AL125" s="244" t="str">
        <f t="shared" si="95"/>
        <v/>
      </c>
      <c r="AM125" s="244" t="str">
        <f t="shared" si="96"/>
        <v/>
      </c>
      <c r="AN125" s="136" t="str">
        <f t="shared" si="87"/>
        <v/>
      </c>
      <c r="AO125" s="136" t="str">
        <f t="shared" si="87"/>
        <v/>
      </c>
      <c r="AP125" s="136" t="str">
        <f t="shared" si="87"/>
        <v/>
      </c>
      <c r="AQ125" s="136" t="str">
        <f t="shared" si="87"/>
        <v/>
      </c>
      <c r="AR125" s="136" t="str">
        <f t="shared" si="87"/>
        <v/>
      </c>
      <c r="AS125" s="292">
        <v>0</v>
      </c>
      <c r="AT125" s="292">
        <f t="shared" si="111"/>
        <v>6.5254629629629635E-2</v>
      </c>
      <c r="AU125" s="292" t="str">
        <f>draw!M$114</f>
        <v>0:3:42</v>
      </c>
      <c r="AV125" s="292">
        <f t="shared" si="97"/>
        <v>6.1539351851851859E-2</v>
      </c>
      <c r="AW125" s="293">
        <f t="shared" si="98"/>
        <v>0</v>
      </c>
      <c r="AX125" s="293">
        <f t="shared" si="99"/>
        <v>0</v>
      </c>
      <c r="AY125" s="293">
        <f t="shared" si="100"/>
        <v>0</v>
      </c>
      <c r="AZ125" s="293">
        <f t="shared" si="101"/>
        <v>58</v>
      </c>
      <c r="BA125" s="293">
        <f t="shared" si="102"/>
        <v>33</v>
      </c>
      <c r="BB125" s="293">
        <f t="shared" si="103"/>
        <v>1</v>
      </c>
      <c r="BC125" s="293">
        <f t="shared" si="104"/>
        <v>42</v>
      </c>
      <c r="BD125" s="293">
        <f t="shared" si="105"/>
        <v>3</v>
      </c>
      <c r="BE125" s="293">
        <f t="shared" si="106"/>
        <v>0</v>
      </c>
      <c r="BF125" s="294">
        <f t="shared" si="107"/>
        <v>5317</v>
      </c>
      <c r="BG125" s="294">
        <f t="shared" si="88"/>
        <v>5317</v>
      </c>
      <c r="BI125" s="136">
        <f t="shared" si="108"/>
        <v>0</v>
      </c>
    </row>
    <row r="126" spans="1:61" ht="13" hidden="1" thickBot="1" x14ac:dyDescent="0.3">
      <c r="A126" s="286">
        <f>draw!A126</f>
        <v>0</v>
      </c>
      <c r="B126" s="286">
        <f>draw!B126</f>
        <v>0</v>
      </c>
      <c r="C126" s="286">
        <f>draw!C126</f>
        <v>0</v>
      </c>
      <c r="D126" s="286">
        <f>draw!E126</f>
        <v>0</v>
      </c>
      <c r="E126" s="287">
        <f>dressage!AC126</f>
        <v>150</v>
      </c>
      <c r="F126" s="288"/>
      <c r="G126" s="289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V126" s="247"/>
      <c r="W126" s="247"/>
      <c r="X126" s="247"/>
      <c r="Y126" s="247"/>
      <c r="Z126" s="247"/>
      <c r="AA126" s="247"/>
      <c r="AB126" s="247"/>
      <c r="AC126" s="247" t="s">
        <v>48</v>
      </c>
      <c r="AD126" s="290">
        <f t="shared" si="109"/>
        <v>6.5254629629629635E-2</v>
      </c>
      <c r="AE126" s="291">
        <f t="shared" si="89"/>
        <v>2126.8000000000002</v>
      </c>
      <c r="AF126" s="291">
        <f t="shared" si="90"/>
        <v>2126.8000000000002</v>
      </c>
      <c r="AG126" s="248">
        <f t="shared" si="91"/>
        <v>2276.8000000000002</v>
      </c>
      <c r="AH126" s="246">
        <f t="shared" si="110"/>
        <v>5</v>
      </c>
      <c r="AI126" s="244" t="str">
        <f t="shared" si="92"/>
        <v/>
      </c>
      <c r="AJ126" s="244" t="str">
        <f t="shared" si="93"/>
        <v/>
      </c>
      <c r="AK126" s="244" t="str">
        <f t="shared" si="94"/>
        <v/>
      </c>
      <c r="AL126" s="244" t="str">
        <f t="shared" si="95"/>
        <v/>
      </c>
      <c r="AM126" s="244" t="str">
        <f t="shared" si="96"/>
        <v/>
      </c>
      <c r="AN126" s="136" t="str">
        <f t="shared" si="87"/>
        <v/>
      </c>
      <c r="AO126" s="136" t="str">
        <f t="shared" si="87"/>
        <v/>
      </c>
      <c r="AP126" s="136" t="str">
        <f t="shared" si="87"/>
        <v/>
      </c>
      <c r="AQ126" s="136" t="str">
        <f t="shared" si="87"/>
        <v/>
      </c>
      <c r="AR126" s="136" t="str">
        <f t="shared" si="87"/>
        <v/>
      </c>
      <c r="AS126" s="292">
        <v>0</v>
      </c>
      <c r="AT126" s="292">
        <f t="shared" si="111"/>
        <v>6.5254629629629635E-2</v>
      </c>
      <c r="AU126" s="292" t="str">
        <f>draw!M$114</f>
        <v>0:3:42</v>
      </c>
      <c r="AV126" s="292">
        <f t="shared" si="97"/>
        <v>6.1539351851851859E-2</v>
      </c>
      <c r="AW126" s="293">
        <f t="shared" si="98"/>
        <v>0</v>
      </c>
      <c r="AX126" s="293">
        <f t="shared" si="99"/>
        <v>0</v>
      </c>
      <c r="AY126" s="293">
        <f t="shared" si="100"/>
        <v>0</v>
      </c>
      <c r="AZ126" s="293">
        <f t="shared" si="101"/>
        <v>58</v>
      </c>
      <c r="BA126" s="293">
        <f t="shared" si="102"/>
        <v>33</v>
      </c>
      <c r="BB126" s="293">
        <f t="shared" si="103"/>
        <v>1</v>
      </c>
      <c r="BC126" s="293">
        <f t="shared" si="104"/>
        <v>42</v>
      </c>
      <c r="BD126" s="293">
        <f t="shared" si="105"/>
        <v>3</v>
      </c>
      <c r="BE126" s="293">
        <f t="shared" si="106"/>
        <v>0</v>
      </c>
      <c r="BF126" s="294">
        <f t="shared" si="107"/>
        <v>5317</v>
      </c>
      <c r="BG126" s="294">
        <f t="shared" si="88"/>
        <v>5317</v>
      </c>
      <c r="BI126" s="136">
        <f t="shared" si="108"/>
        <v>0</v>
      </c>
    </row>
    <row r="127" spans="1:61" ht="13" hidden="1" thickBot="1" x14ac:dyDescent="0.3">
      <c r="A127" s="286">
        <f>draw!A127</f>
        <v>0</v>
      </c>
      <c r="B127" s="286">
        <f>draw!B127</f>
        <v>0</v>
      </c>
      <c r="C127" s="286">
        <f>draw!C127</f>
        <v>0</v>
      </c>
      <c r="D127" s="286">
        <f>draw!E127</f>
        <v>0</v>
      </c>
      <c r="E127" s="287">
        <f>dressage!AC127</f>
        <v>150</v>
      </c>
      <c r="F127" s="288"/>
      <c r="G127" s="289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  <c r="Z127" s="247"/>
      <c r="AA127" s="247"/>
      <c r="AB127" s="247"/>
      <c r="AC127" s="247" t="s">
        <v>48</v>
      </c>
      <c r="AD127" s="290">
        <f t="shared" si="109"/>
        <v>6.5254629629629635E-2</v>
      </c>
      <c r="AE127" s="291">
        <f t="shared" si="89"/>
        <v>2126.8000000000002</v>
      </c>
      <c r="AF127" s="291">
        <f t="shared" si="90"/>
        <v>2126.8000000000002</v>
      </c>
      <c r="AG127" s="248">
        <f t="shared" si="91"/>
        <v>2276.8000000000002</v>
      </c>
      <c r="AH127" s="246">
        <f t="shared" si="110"/>
        <v>5</v>
      </c>
      <c r="AI127" s="244" t="str">
        <f t="shared" si="92"/>
        <v/>
      </c>
      <c r="AJ127" s="244" t="str">
        <f t="shared" si="93"/>
        <v/>
      </c>
      <c r="AK127" s="244" t="str">
        <f t="shared" si="94"/>
        <v/>
      </c>
      <c r="AL127" s="244" t="str">
        <f t="shared" si="95"/>
        <v/>
      </c>
      <c r="AM127" s="244" t="str">
        <f t="shared" si="96"/>
        <v/>
      </c>
      <c r="AN127" s="136" t="str">
        <f t="shared" si="87"/>
        <v/>
      </c>
      <c r="AO127" s="136" t="str">
        <f t="shared" si="87"/>
        <v/>
      </c>
      <c r="AP127" s="136" t="str">
        <f t="shared" si="87"/>
        <v/>
      </c>
      <c r="AQ127" s="136" t="str">
        <f t="shared" si="87"/>
        <v/>
      </c>
      <c r="AR127" s="136" t="str">
        <f t="shared" si="87"/>
        <v/>
      </c>
      <c r="AS127" s="292">
        <v>0</v>
      </c>
      <c r="AT127" s="292">
        <f t="shared" si="111"/>
        <v>6.5254629629629635E-2</v>
      </c>
      <c r="AU127" s="292" t="str">
        <f>draw!M$114</f>
        <v>0:3:42</v>
      </c>
      <c r="AV127" s="292">
        <f t="shared" si="97"/>
        <v>6.1539351851851859E-2</v>
      </c>
      <c r="AW127" s="293">
        <f t="shared" si="98"/>
        <v>0</v>
      </c>
      <c r="AX127" s="293">
        <f t="shared" si="99"/>
        <v>0</v>
      </c>
      <c r="AY127" s="293">
        <f t="shared" si="100"/>
        <v>0</v>
      </c>
      <c r="AZ127" s="293">
        <f t="shared" si="101"/>
        <v>58</v>
      </c>
      <c r="BA127" s="293">
        <f t="shared" si="102"/>
        <v>33</v>
      </c>
      <c r="BB127" s="293">
        <f t="shared" si="103"/>
        <v>1</v>
      </c>
      <c r="BC127" s="293">
        <f t="shared" si="104"/>
        <v>42</v>
      </c>
      <c r="BD127" s="293">
        <f t="shared" si="105"/>
        <v>3</v>
      </c>
      <c r="BE127" s="293">
        <f t="shared" si="106"/>
        <v>0</v>
      </c>
      <c r="BF127" s="294">
        <f t="shared" si="107"/>
        <v>5317</v>
      </c>
      <c r="BG127" s="294">
        <f t="shared" si="88"/>
        <v>5317</v>
      </c>
      <c r="BI127" s="136">
        <f t="shared" si="108"/>
        <v>0</v>
      </c>
    </row>
    <row r="128" spans="1:61" ht="13" hidden="1" thickBot="1" x14ac:dyDescent="0.3">
      <c r="A128" s="286">
        <f>draw!A128</f>
        <v>0</v>
      </c>
      <c r="B128" s="286">
        <f>draw!B128</f>
        <v>0</v>
      </c>
      <c r="C128" s="286">
        <f>draw!C128</f>
        <v>0</v>
      </c>
      <c r="D128" s="286">
        <f>draw!E128</f>
        <v>0</v>
      </c>
      <c r="E128" s="287">
        <f>dressage!AC128</f>
        <v>150</v>
      </c>
      <c r="F128" s="288"/>
      <c r="G128" s="289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  <c r="V128" s="247"/>
      <c r="W128" s="247"/>
      <c r="X128" s="247"/>
      <c r="Y128" s="247"/>
      <c r="Z128" s="247"/>
      <c r="AA128" s="247"/>
      <c r="AB128" s="247"/>
      <c r="AC128" s="247" t="s">
        <v>48</v>
      </c>
      <c r="AD128" s="290">
        <f t="shared" si="109"/>
        <v>6.5254629629629635E-2</v>
      </c>
      <c r="AE128" s="291">
        <f t="shared" si="89"/>
        <v>2126.8000000000002</v>
      </c>
      <c r="AF128" s="291">
        <f t="shared" si="90"/>
        <v>2126.8000000000002</v>
      </c>
      <c r="AG128" s="248">
        <f t="shared" si="91"/>
        <v>2276.8000000000002</v>
      </c>
      <c r="AH128" s="246">
        <f t="shared" si="110"/>
        <v>5</v>
      </c>
      <c r="AI128" s="244" t="str">
        <f t="shared" si="92"/>
        <v/>
      </c>
      <c r="AJ128" s="244" t="str">
        <f t="shared" si="93"/>
        <v/>
      </c>
      <c r="AK128" s="244" t="str">
        <f t="shared" si="94"/>
        <v/>
      </c>
      <c r="AL128" s="244" t="str">
        <f t="shared" si="95"/>
        <v/>
      </c>
      <c r="AM128" s="244" t="str">
        <f t="shared" si="96"/>
        <v/>
      </c>
      <c r="AN128" s="136" t="str">
        <f t="shared" ref="AN128:AR135" si="112">IF($D128=AN$3,$AG128,"")</f>
        <v/>
      </c>
      <c r="AO128" s="136" t="str">
        <f t="shared" si="112"/>
        <v/>
      </c>
      <c r="AP128" s="136" t="str">
        <f t="shared" si="112"/>
        <v/>
      </c>
      <c r="AQ128" s="136" t="str">
        <f t="shared" si="112"/>
        <v/>
      </c>
      <c r="AR128" s="136" t="str">
        <f t="shared" si="112"/>
        <v/>
      </c>
      <c r="AS128" s="292">
        <v>0</v>
      </c>
      <c r="AT128" s="292">
        <f t="shared" si="111"/>
        <v>6.5254629629629635E-2</v>
      </c>
      <c r="AU128" s="292" t="str">
        <f>draw!M$114</f>
        <v>0:3:42</v>
      </c>
      <c r="AV128" s="292">
        <f t="shared" si="97"/>
        <v>6.1539351851851859E-2</v>
      </c>
      <c r="AW128" s="293">
        <f t="shared" si="98"/>
        <v>0</v>
      </c>
      <c r="AX128" s="293">
        <f t="shared" si="99"/>
        <v>0</v>
      </c>
      <c r="AY128" s="293">
        <f t="shared" si="100"/>
        <v>0</v>
      </c>
      <c r="AZ128" s="293">
        <f t="shared" si="101"/>
        <v>58</v>
      </c>
      <c r="BA128" s="293">
        <f t="shared" si="102"/>
        <v>33</v>
      </c>
      <c r="BB128" s="293">
        <f t="shared" si="103"/>
        <v>1</v>
      </c>
      <c r="BC128" s="293">
        <f t="shared" si="104"/>
        <v>42</v>
      </c>
      <c r="BD128" s="293">
        <f t="shared" si="105"/>
        <v>3</v>
      </c>
      <c r="BE128" s="293">
        <f t="shared" si="106"/>
        <v>0</v>
      </c>
      <c r="BF128" s="294">
        <f t="shared" si="107"/>
        <v>5317</v>
      </c>
      <c r="BG128" s="294">
        <f t="shared" si="88"/>
        <v>5317</v>
      </c>
      <c r="BI128" s="136">
        <f t="shared" si="108"/>
        <v>0</v>
      </c>
    </row>
    <row r="129" spans="1:61" ht="13" hidden="1" thickBot="1" x14ac:dyDescent="0.3">
      <c r="A129" s="286">
        <f>draw!A129</f>
        <v>0</v>
      </c>
      <c r="B129" s="286">
        <f>draw!B129</f>
        <v>0</v>
      </c>
      <c r="C129" s="286">
        <f>draw!C129</f>
        <v>0</v>
      </c>
      <c r="D129" s="286">
        <f>draw!E129</f>
        <v>0</v>
      </c>
      <c r="E129" s="287">
        <f>dressage!AC129</f>
        <v>150</v>
      </c>
      <c r="F129" s="288"/>
      <c r="G129" s="289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 t="s">
        <v>48</v>
      </c>
      <c r="AD129" s="290">
        <f t="shared" si="109"/>
        <v>6.5254629629629635E-2</v>
      </c>
      <c r="AE129" s="291">
        <f t="shared" si="89"/>
        <v>2126.8000000000002</v>
      </c>
      <c r="AF129" s="291">
        <f t="shared" si="90"/>
        <v>2126.8000000000002</v>
      </c>
      <c r="AG129" s="248">
        <f t="shared" si="91"/>
        <v>2276.8000000000002</v>
      </c>
      <c r="AH129" s="246">
        <f t="shared" si="110"/>
        <v>5</v>
      </c>
      <c r="AI129" s="244" t="str">
        <f t="shared" si="92"/>
        <v/>
      </c>
      <c r="AJ129" s="244" t="str">
        <f t="shared" si="93"/>
        <v/>
      </c>
      <c r="AK129" s="244" t="str">
        <f t="shared" si="94"/>
        <v/>
      </c>
      <c r="AL129" s="244" t="str">
        <f t="shared" si="95"/>
        <v/>
      </c>
      <c r="AM129" s="244" t="str">
        <f t="shared" si="96"/>
        <v/>
      </c>
      <c r="AN129" s="136" t="str">
        <f t="shared" si="112"/>
        <v/>
      </c>
      <c r="AO129" s="136" t="str">
        <f t="shared" si="112"/>
        <v/>
      </c>
      <c r="AP129" s="136" t="str">
        <f t="shared" si="112"/>
        <v/>
      </c>
      <c r="AQ129" s="136" t="str">
        <f t="shared" si="112"/>
        <v/>
      </c>
      <c r="AR129" s="136" t="str">
        <f t="shared" si="112"/>
        <v/>
      </c>
      <c r="AS129" s="292">
        <v>0</v>
      </c>
      <c r="AT129" s="292">
        <f t="shared" si="111"/>
        <v>6.5254629629629635E-2</v>
      </c>
      <c r="AU129" s="292" t="str">
        <f>draw!M$114</f>
        <v>0:3:42</v>
      </c>
      <c r="AV129" s="292">
        <f t="shared" si="97"/>
        <v>6.1539351851851859E-2</v>
      </c>
      <c r="AW129" s="293">
        <f t="shared" si="98"/>
        <v>0</v>
      </c>
      <c r="AX129" s="293">
        <f t="shared" si="99"/>
        <v>0</v>
      </c>
      <c r="AY129" s="293">
        <f t="shared" si="100"/>
        <v>0</v>
      </c>
      <c r="AZ129" s="293">
        <f t="shared" si="101"/>
        <v>58</v>
      </c>
      <c r="BA129" s="293">
        <f t="shared" si="102"/>
        <v>33</v>
      </c>
      <c r="BB129" s="293">
        <f t="shared" si="103"/>
        <v>1</v>
      </c>
      <c r="BC129" s="293">
        <f t="shared" si="104"/>
        <v>42</v>
      </c>
      <c r="BD129" s="293">
        <f t="shared" si="105"/>
        <v>3</v>
      </c>
      <c r="BE129" s="293">
        <f t="shared" si="106"/>
        <v>0</v>
      </c>
      <c r="BF129" s="294">
        <f t="shared" si="107"/>
        <v>5317</v>
      </c>
      <c r="BG129" s="294">
        <f t="shared" si="88"/>
        <v>5317</v>
      </c>
      <c r="BI129" s="136">
        <f t="shared" si="108"/>
        <v>0</v>
      </c>
    </row>
    <row r="130" spans="1:61" ht="13" hidden="1" thickBot="1" x14ac:dyDescent="0.3">
      <c r="A130" s="286">
        <f>draw!A130</f>
        <v>0</v>
      </c>
      <c r="B130" s="286">
        <f>draw!B130</f>
        <v>0</v>
      </c>
      <c r="C130" s="286">
        <f>draw!C130</f>
        <v>0</v>
      </c>
      <c r="D130" s="286">
        <f>draw!E130</f>
        <v>0</v>
      </c>
      <c r="E130" s="287">
        <f>dressage!AC130</f>
        <v>150</v>
      </c>
      <c r="F130" s="288"/>
      <c r="G130" s="289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 t="s">
        <v>48</v>
      </c>
      <c r="AD130" s="290">
        <f t="shared" si="109"/>
        <v>6.5254629629629635E-2</v>
      </c>
      <c r="AE130" s="291">
        <f t="shared" si="89"/>
        <v>2126.8000000000002</v>
      </c>
      <c r="AF130" s="291">
        <f t="shared" si="90"/>
        <v>2126.8000000000002</v>
      </c>
      <c r="AG130" s="248">
        <f t="shared" si="91"/>
        <v>2276.8000000000002</v>
      </c>
      <c r="AH130" s="246">
        <f t="shared" si="110"/>
        <v>5</v>
      </c>
      <c r="AI130" s="244" t="str">
        <f t="shared" si="92"/>
        <v/>
      </c>
      <c r="AJ130" s="244" t="str">
        <f t="shared" si="93"/>
        <v/>
      </c>
      <c r="AK130" s="244" t="str">
        <f t="shared" si="94"/>
        <v/>
      </c>
      <c r="AL130" s="244" t="str">
        <f t="shared" si="95"/>
        <v/>
      </c>
      <c r="AM130" s="244" t="str">
        <f t="shared" si="96"/>
        <v/>
      </c>
      <c r="AN130" s="136" t="str">
        <f t="shared" si="112"/>
        <v/>
      </c>
      <c r="AO130" s="136" t="str">
        <f t="shared" si="112"/>
        <v/>
      </c>
      <c r="AP130" s="136" t="str">
        <f t="shared" si="112"/>
        <v/>
      </c>
      <c r="AQ130" s="136" t="str">
        <f t="shared" si="112"/>
        <v/>
      </c>
      <c r="AR130" s="136" t="str">
        <f t="shared" si="112"/>
        <v/>
      </c>
      <c r="AS130" s="292">
        <v>0</v>
      </c>
      <c r="AT130" s="292">
        <f t="shared" si="111"/>
        <v>6.5254629629629635E-2</v>
      </c>
      <c r="AU130" s="292" t="str">
        <f>draw!M$114</f>
        <v>0:3:42</v>
      </c>
      <c r="AV130" s="292">
        <f t="shared" si="97"/>
        <v>6.1539351851851859E-2</v>
      </c>
      <c r="AW130" s="293">
        <f t="shared" si="98"/>
        <v>0</v>
      </c>
      <c r="AX130" s="293">
        <f t="shared" si="99"/>
        <v>0</v>
      </c>
      <c r="AY130" s="293">
        <f t="shared" si="100"/>
        <v>0</v>
      </c>
      <c r="AZ130" s="293">
        <f t="shared" si="101"/>
        <v>58</v>
      </c>
      <c r="BA130" s="293">
        <f t="shared" si="102"/>
        <v>33</v>
      </c>
      <c r="BB130" s="293">
        <f t="shared" si="103"/>
        <v>1</v>
      </c>
      <c r="BC130" s="293">
        <f t="shared" si="104"/>
        <v>42</v>
      </c>
      <c r="BD130" s="293">
        <f t="shared" si="105"/>
        <v>3</v>
      </c>
      <c r="BE130" s="293">
        <f t="shared" si="106"/>
        <v>0</v>
      </c>
      <c r="BF130" s="294">
        <f t="shared" si="107"/>
        <v>5317</v>
      </c>
      <c r="BG130" s="294">
        <f t="shared" si="88"/>
        <v>5317</v>
      </c>
      <c r="BI130" s="136">
        <f t="shared" si="108"/>
        <v>0</v>
      </c>
    </row>
    <row r="131" spans="1:61" ht="13" hidden="1" thickBot="1" x14ac:dyDescent="0.3">
      <c r="A131" s="286">
        <f>draw!A131</f>
        <v>0</v>
      </c>
      <c r="B131" s="286">
        <f>draw!B131</f>
        <v>0</v>
      </c>
      <c r="C131" s="286">
        <f>draw!C131</f>
        <v>0</v>
      </c>
      <c r="D131" s="286">
        <f>draw!E131</f>
        <v>0</v>
      </c>
      <c r="E131" s="287">
        <f>dressage!AC131</f>
        <v>150</v>
      </c>
      <c r="F131" s="288"/>
      <c r="G131" s="289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 t="s">
        <v>48</v>
      </c>
      <c r="AD131" s="290">
        <f t="shared" si="109"/>
        <v>6.5254629629629635E-2</v>
      </c>
      <c r="AE131" s="291">
        <f t="shared" si="89"/>
        <v>2126.8000000000002</v>
      </c>
      <c r="AF131" s="291">
        <f t="shared" si="90"/>
        <v>2126.8000000000002</v>
      </c>
      <c r="AG131" s="248">
        <f t="shared" si="91"/>
        <v>2276.8000000000002</v>
      </c>
      <c r="AH131" s="246">
        <f t="shared" si="110"/>
        <v>5</v>
      </c>
      <c r="AI131" s="244" t="str">
        <f t="shared" si="92"/>
        <v/>
      </c>
      <c r="AJ131" s="244" t="str">
        <f t="shared" si="93"/>
        <v/>
      </c>
      <c r="AK131" s="244" t="str">
        <f t="shared" si="94"/>
        <v/>
      </c>
      <c r="AL131" s="244" t="str">
        <f t="shared" si="95"/>
        <v/>
      </c>
      <c r="AM131" s="244" t="str">
        <f t="shared" si="96"/>
        <v/>
      </c>
      <c r="AN131" s="136" t="str">
        <f t="shared" si="112"/>
        <v/>
      </c>
      <c r="AO131" s="136" t="str">
        <f t="shared" si="112"/>
        <v/>
      </c>
      <c r="AP131" s="136" t="str">
        <f t="shared" si="112"/>
        <v/>
      </c>
      <c r="AQ131" s="136" t="str">
        <f t="shared" si="112"/>
        <v/>
      </c>
      <c r="AR131" s="136" t="str">
        <f t="shared" si="112"/>
        <v/>
      </c>
      <c r="AS131" s="292">
        <v>0</v>
      </c>
      <c r="AT131" s="292">
        <f t="shared" si="111"/>
        <v>6.5254629629629635E-2</v>
      </c>
      <c r="AU131" s="292" t="str">
        <f>draw!M$114</f>
        <v>0:3:42</v>
      </c>
      <c r="AV131" s="292">
        <f t="shared" si="97"/>
        <v>6.1539351851851859E-2</v>
      </c>
      <c r="AW131" s="293">
        <f t="shared" si="98"/>
        <v>0</v>
      </c>
      <c r="AX131" s="293">
        <f t="shared" si="99"/>
        <v>0</v>
      </c>
      <c r="AY131" s="293">
        <f t="shared" si="100"/>
        <v>0</v>
      </c>
      <c r="AZ131" s="293">
        <f t="shared" si="101"/>
        <v>58</v>
      </c>
      <c r="BA131" s="293">
        <f t="shared" si="102"/>
        <v>33</v>
      </c>
      <c r="BB131" s="293">
        <f t="shared" si="103"/>
        <v>1</v>
      </c>
      <c r="BC131" s="293">
        <f t="shared" si="104"/>
        <v>42</v>
      </c>
      <c r="BD131" s="293">
        <f t="shared" si="105"/>
        <v>3</v>
      </c>
      <c r="BE131" s="293">
        <f t="shared" si="106"/>
        <v>0</v>
      </c>
      <c r="BF131" s="294">
        <f t="shared" si="107"/>
        <v>5317</v>
      </c>
      <c r="BG131" s="294">
        <f t="shared" si="88"/>
        <v>5317</v>
      </c>
      <c r="BI131" s="136">
        <f t="shared" si="108"/>
        <v>0</v>
      </c>
    </row>
    <row r="132" spans="1:61" ht="13" hidden="1" thickBot="1" x14ac:dyDescent="0.3">
      <c r="A132" s="286">
        <f>draw!A132</f>
        <v>0</v>
      </c>
      <c r="B132" s="286">
        <f>draw!B132</f>
        <v>0</v>
      </c>
      <c r="C132" s="286">
        <f>draw!C132</f>
        <v>0</v>
      </c>
      <c r="D132" s="286">
        <f>draw!E132</f>
        <v>0</v>
      </c>
      <c r="E132" s="287">
        <f>dressage!AC132</f>
        <v>150</v>
      </c>
      <c r="F132" s="288"/>
      <c r="G132" s="289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 t="s">
        <v>48</v>
      </c>
      <c r="AD132" s="290">
        <f t="shared" si="109"/>
        <v>6.5254629629629635E-2</v>
      </c>
      <c r="AE132" s="291">
        <f t="shared" si="89"/>
        <v>2126.8000000000002</v>
      </c>
      <c r="AF132" s="291">
        <f t="shared" si="90"/>
        <v>2126.8000000000002</v>
      </c>
      <c r="AG132" s="248">
        <f t="shared" si="91"/>
        <v>2276.8000000000002</v>
      </c>
      <c r="AH132" s="246">
        <f t="shared" si="110"/>
        <v>5</v>
      </c>
      <c r="AI132" s="244" t="str">
        <f t="shared" si="92"/>
        <v/>
      </c>
      <c r="AJ132" s="244" t="str">
        <f t="shared" si="93"/>
        <v/>
      </c>
      <c r="AK132" s="244" t="str">
        <f t="shared" si="94"/>
        <v/>
      </c>
      <c r="AL132" s="244" t="str">
        <f t="shared" si="95"/>
        <v/>
      </c>
      <c r="AM132" s="244" t="str">
        <f t="shared" si="96"/>
        <v/>
      </c>
      <c r="AN132" s="136" t="str">
        <f t="shared" si="112"/>
        <v/>
      </c>
      <c r="AO132" s="136" t="str">
        <f t="shared" si="112"/>
        <v/>
      </c>
      <c r="AP132" s="136" t="str">
        <f t="shared" si="112"/>
        <v/>
      </c>
      <c r="AQ132" s="136" t="str">
        <f t="shared" si="112"/>
        <v/>
      </c>
      <c r="AR132" s="136" t="str">
        <f t="shared" si="112"/>
        <v/>
      </c>
      <c r="AS132" s="292">
        <v>0</v>
      </c>
      <c r="AT132" s="292">
        <f t="shared" si="111"/>
        <v>6.5254629629629635E-2</v>
      </c>
      <c r="AU132" s="292" t="str">
        <f>draw!M$114</f>
        <v>0:3:42</v>
      </c>
      <c r="AV132" s="292">
        <f t="shared" si="97"/>
        <v>6.1539351851851859E-2</v>
      </c>
      <c r="AW132" s="293">
        <f t="shared" si="98"/>
        <v>0</v>
      </c>
      <c r="AX132" s="293">
        <f t="shared" si="99"/>
        <v>0</v>
      </c>
      <c r="AY132" s="293">
        <f t="shared" si="100"/>
        <v>0</v>
      </c>
      <c r="AZ132" s="293">
        <f t="shared" si="101"/>
        <v>58</v>
      </c>
      <c r="BA132" s="293">
        <f t="shared" si="102"/>
        <v>33</v>
      </c>
      <c r="BB132" s="293">
        <f t="shared" si="103"/>
        <v>1</v>
      </c>
      <c r="BC132" s="293">
        <f t="shared" si="104"/>
        <v>42</v>
      </c>
      <c r="BD132" s="293">
        <f t="shared" si="105"/>
        <v>3</v>
      </c>
      <c r="BE132" s="293">
        <f t="shared" si="106"/>
        <v>0</v>
      </c>
      <c r="BF132" s="294">
        <f t="shared" si="107"/>
        <v>5317</v>
      </c>
      <c r="BG132" s="294">
        <f t="shared" si="88"/>
        <v>5317</v>
      </c>
      <c r="BI132" s="136">
        <f t="shared" si="108"/>
        <v>0</v>
      </c>
    </row>
    <row r="133" spans="1:61" ht="13" hidden="1" thickBot="1" x14ac:dyDescent="0.3">
      <c r="A133" s="286">
        <f>draw!A133</f>
        <v>0</v>
      </c>
      <c r="B133" s="286">
        <f>draw!B133</f>
        <v>0</v>
      </c>
      <c r="C133" s="286">
        <f>draw!C133</f>
        <v>0</v>
      </c>
      <c r="D133" s="286">
        <f>draw!E133</f>
        <v>0</v>
      </c>
      <c r="E133" s="287">
        <f>dressage!AC133</f>
        <v>150</v>
      </c>
      <c r="F133" s="288"/>
      <c r="G133" s="289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 t="s">
        <v>48</v>
      </c>
      <c r="AD133" s="290">
        <f t="shared" si="109"/>
        <v>6.5254629629629635E-2</v>
      </c>
      <c r="AE133" s="291">
        <f t="shared" si="89"/>
        <v>2126.8000000000002</v>
      </c>
      <c r="AF133" s="291">
        <f t="shared" si="90"/>
        <v>2126.8000000000002</v>
      </c>
      <c r="AG133" s="248">
        <f t="shared" si="91"/>
        <v>2276.8000000000002</v>
      </c>
      <c r="AH133" s="246">
        <f t="shared" si="110"/>
        <v>5</v>
      </c>
      <c r="AI133" s="244" t="str">
        <f t="shared" si="92"/>
        <v/>
      </c>
      <c r="AJ133" s="244" t="str">
        <f t="shared" si="93"/>
        <v/>
      </c>
      <c r="AK133" s="244" t="str">
        <f t="shared" si="94"/>
        <v/>
      </c>
      <c r="AL133" s="244" t="str">
        <f t="shared" si="95"/>
        <v/>
      </c>
      <c r="AM133" s="244" t="str">
        <f t="shared" si="96"/>
        <v/>
      </c>
      <c r="AN133" s="136" t="str">
        <f t="shared" si="112"/>
        <v/>
      </c>
      <c r="AO133" s="136" t="str">
        <f t="shared" si="112"/>
        <v/>
      </c>
      <c r="AP133" s="136" t="str">
        <f t="shared" si="112"/>
        <v/>
      </c>
      <c r="AQ133" s="136" t="str">
        <f t="shared" si="112"/>
        <v/>
      </c>
      <c r="AR133" s="136" t="str">
        <f t="shared" si="112"/>
        <v/>
      </c>
      <c r="AS133" s="292">
        <v>0</v>
      </c>
      <c r="AT133" s="292">
        <f t="shared" si="111"/>
        <v>6.5254629629629635E-2</v>
      </c>
      <c r="AU133" s="292" t="str">
        <f>draw!M$114</f>
        <v>0:3:42</v>
      </c>
      <c r="AV133" s="292">
        <f t="shared" si="97"/>
        <v>6.1539351851851859E-2</v>
      </c>
      <c r="AW133" s="293">
        <f t="shared" si="98"/>
        <v>0</v>
      </c>
      <c r="AX133" s="293">
        <f t="shared" si="99"/>
        <v>0</v>
      </c>
      <c r="AY133" s="293">
        <f t="shared" si="100"/>
        <v>0</v>
      </c>
      <c r="AZ133" s="293">
        <f t="shared" si="101"/>
        <v>58</v>
      </c>
      <c r="BA133" s="293">
        <f t="shared" si="102"/>
        <v>33</v>
      </c>
      <c r="BB133" s="293">
        <f t="shared" si="103"/>
        <v>1</v>
      </c>
      <c r="BC133" s="293">
        <f t="shared" si="104"/>
        <v>42</v>
      </c>
      <c r="BD133" s="293">
        <f t="shared" si="105"/>
        <v>3</v>
      </c>
      <c r="BE133" s="293">
        <f t="shared" si="106"/>
        <v>0</v>
      </c>
      <c r="BF133" s="294">
        <f t="shared" si="107"/>
        <v>5317</v>
      </c>
      <c r="BG133" s="294">
        <f t="shared" si="88"/>
        <v>5317</v>
      </c>
      <c r="BI133" s="136">
        <f t="shared" si="108"/>
        <v>0</v>
      </c>
    </row>
    <row r="134" spans="1:61" ht="13" hidden="1" thickBot="1" x14ac:dyDescent="0.3">
      <c r="A134" s="286">
        <f>draw!A134</f>
        <v>0</v>
      </c>
      <c r="B134" s="286">
        <f>draw!B134</f>
        <v>0</v>
      </c>
      <c r="C134" s="286">
        <f>draw!C134</f>
        <v>0</v>
      </c>
      <c r="D134" s="286">
        <f>draw!E134</f>
        <v>0</v>
      </c>
      <c r="E134" s="287">
        <f>dressage!AC134</f>
        <v>150</v>
      </c>
      <c r="F134" s="288"/>
      <c r="G134" s="289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 t="s">
        <v>48</v>
      </c>
      <c r="AD134" s="290">
        <f t="shared" si="109"/>
        <v>6.5254629629629635E-2</v>
      </c>
      <c r="AE134" s="291">
        <f t="shared" si="89"/>
        <v>2126.8000000000002</v>
      </c>
      <c r="AF134" s="291">
        <f t="shared" si="90"/>
        <v>2126.8000000000002</v>
      </c>
      <c r="AG134" s="248">
        <f t="shared" si="91"/>
        <v>2276.8000000000002</v>
      </c>
      <c r="AH134" s="246">
        <f t="shared" si="110"/>
        <v>5</v>
      </c>
      <c r="AI134" s="244" t="str">
        <f t="shared" si="92"/>
        <v/>
      </c>
      <c r="AJ134" s="244" t="str">
        <f t="shared" si="93"/>
        <v/>
      </c>
      <c r="AK134" s="244" t="str">
        <f t="shared" si="94"/>
        <v/>
      </c>
      <c r="AL134" s="244" t="str">
        <f t="shared" si="95"/>
        <v/>
      </c>
      <c r="AM134" s="244" t="str">
        <f t="shared" si="96"/>
        <v/>
      </c>
      <c r="AN134" s="136" t="str">
        <f t="shared" si="112"/>
        <v/>
      </c>
      <c r="AO134" s="136" t="str">
        <f t="shared" si="112"/>
        <v/>
      </c>
      <c r="AP134" s="136" t="str">
        <f t="shared" si="112"/>
        <v/>
      </c>
      <c r="AQ134" s="136" t="str">
        <f t="shared" si="112"/>
        <v/>
      </c>
      <c r="AR134" s="136" t="str">
        <f t="shared" si="112"/>
        <v/>
      </c>
      <c r="AS134" s="292">
        <v>0</v>
      </c>
      <c r="AT134" s="292">
        <f t="shared" si="111"/>
        <v>6.5254629629629635E-2</v>
      </c>
      <c r="AU134" s="292" t="str">
        <f>draw!M$114</f>
        <v>0:3:42</v>
      </c>
      <c r="AV134" s="292">
        <f t="shared" si="97"/>
        <v>6.1539351851851859E-2</v>
      </c>
      <c r="AW134" s="293">
        <f t="shared" si="98"/>
        <v>0</v>
      </c>
      <c r="AX134" s="293">
        <f t="shared" si="99"/>
        <v>0</v>
      </c>
      <c r="AY134" s="293">
        <f t="shared" si="100"/>
        <v>0</v>
      </c>
      <c r="AZ134" s="293">
        <f t="shared" si="101"/>
        <v>58</v>
      </c>
      <c r="BA134" s="293">
        <f t="shared" si="102"/>
        <v>33</v>
      </c>
      <c r="BB134" s="293">
        <f t="shared" si="103"/>
        <v>1</v>
      </c>
      <c r="BC134" s="293">
        <f t="shared" si="104"/>
        <v>42</v>
      </c>
      <c r="BD134" s="293">
        <f t="shared" si="105"/>
        <v>3</v>
      </c>
      <c r="BE134" s="293">
        <f t="shared" si="106"/>
        <v>0</v>
      </c>
      <c r="BF134" s="294">
        <f t="shared" si="107"/>
        <v>5317</v>
      </c>
      <c r="BG134" s="294">
        <f t="shared" si="88"/>
        <v>5317</v>
      </c>
      <c r="BI134" s="136">
        <f t="shared" si="108"/>
        <v>0</v>
      </c>
    </row>
    <row r="135" spans="1:61" ht="13" hidden="1" thickBot="1" x14ac:dyDescent="0.3">
      <c r="A135" s="286">
        <f>draw!A135</f>
        <v>0</v>
      </c>
      <c r="B135" s="286">
        <f>draw!B135</f>
        <v>0</v>
      </c>
      <c r="C135" s="286">
        <f>draw!C135</f>
        <v>0</v>
      </c>
      <c r="D135" s="286">
        <f>draw!E135</f>
        <v>0</v>
      </c>
      <c r="E135" s="287">
        <f>dressage!AC135</f>
        <v>150</v>
      </c>
      <c r="F135" s="288"/>
      <c r="G135" s="289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  <c r="S135" s="247"/>
      <c r="T135" s="247"/>
      <c r="U135" s="247"/>
      <c r="V135" s="247"/>
      <c r="W135" s="247"/>
      <c r="X135" s="247"/>
      <c r="Y135" s="247"/>
      <c r="Z135" s="247"/>
      <c r="AA135" s="247"/>
      <c r="AB135" s="247"/>
      <c r="AC135" s="247" t="s">
        <v>48</v>
      </c>
      <c r="AD135" s="290">
        <f t="shared" si="109"/>
        <v>6.5254629629629635E-2</v>
      </c>
      <c r="AE135" s="291">
        <f t="shared" si="89"/>
        <v>2126.8000000000002</v>
      </c>
      <c r="AF135" s="291">
        <f t="shared" si="90"/>
        <v>2126.8000000000002</v>
      </c>
      <c r="AG135" s="248">
        <f t="shared" si="91"/>
        <v>2276.8000000000002</v>
      </c>
      <c r="AH135" s="246">
        <f t="shared" si="110"/>
        <v>5</v>
      </c>
      <c r="AI135" s="244" t="str">
        <f t="shared" si="92"/>
        <v/>
      </c>
      <c r="AJ135" s="244" t="str">
        <f t="shared" si="93"/>
        <v/>
      </c>
      <c r="AK135" s="244" t="str">
        <f t="shared" si="94"/>
        <v/>
      </c>
      <c r="AL135" s="244" t="str">
        <f t="shared" si="95"/>
        <v/>
      </c>
      <c r="AM135" s="244" t="str">
        <f t="shared" si="96"/>
        <v/>
      </c>
      <c r="AN135" s="136" t="str">
        <f t="shared" si="112"/>
        <v/>
      </c>
      <c r="AO135" s="136" t="str">
        <f t="shared" si="112"/>
        <v/>
      </c>
      <c r="AP135" s="136" t="str">
        <f t="shared" si="112"/>
        <v/>
      </c>
      <c r="AQ135" s="136" t="str">
        <f t="shared" si="112"/>
        <v/>
      </c>
      <c r="AR135" s="136" t="str">
        <f t="shared" si="112"/>
        <v/>
      </c>
      <c r="AS135" s="292">
        <v>0</v>
      </c>
      <c r="AT135" s="292">
        <f t="shared" si="111"/>
        <v>6.5254629629629635E-2</v>
      </c>
      <c r="AU135" s="292" t="str">
        <f>draw!M$114</f>
        <v>0:3:42</v>
      </c>
      <c r="AV135" s="292">
        <f t="shared" si="97"/>
        <v>6.1539351851851859E-2</v>
      </c>
      <c r="AW135" s="293">
        <f t="shared" si="98"/>
        <v>0</v>
      </c>
      <c r="AX135" s="293">
        <f t="shared" si="99"/>
        <v>0</v>
      </c>
      <c r="AY135" s="293">
        <f t="shared" si="100"/>
        <v>0</v>
      </c>
      <c r="AZ135" s="293">
        <f t="shared" si="101"/>
        <v>58</v>
      </c>
      <c r="BA135" s="293">
        <f t="shared" si="102"/>
        <v>33</v>
      </c>
      <c r="BB135" s="293">
        <f t="shared" si="103"/>
        <v>1</v>
      </c>
      <c r="BC135" s="293">
        <f t="shared" si="104"/>
        <v>42</v>
      </c>
      <c r="BD135" s="293">
        <f t="shared" si="105"/>
        <v>3</v>
      </c>
      <c r="BE135" s="293">
        <f t="shared" si="106"/>
        <v>0</v>
      </c>
      <c r="BF135" s="294">
        <f t="shared" si="107"/>
        <v>5317</v>
      </c>
      <c r="BG135" s="294">
        <f t="shared" si="88"/>
        <v>5317</v>
      </c>
      <c r="BI135" s="136">
        <f t="shared" si="108"/>
        <v>0</v>
      </c>
    </row>
    <row r="136" spans="1:61" ht="13" hidden="1" thickBot="1" x14ac:dyDescent="0.3">
      <c r="A136" s="286"/>
      <c r="B136" s="286"/>
      <c r="C136" s="286"/>
      <c r="D136" s="286"/>
      <c r="E136" s="287"/>
      <c r="F136" s="288"/>
      <c r="G136" s="289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  <c r="V136" s="247"/>
      <c r="W136" s="247"/>
      <c r="X136" s="247"/>
      <c r="Y136" s="247"/>
      <c r="Z136" s="247"/>
      <c r="AA136" s="247"/>
      <c r="AB136" s="247"/>
      <c r="AC136" s="247"/>
      <c r="AD136" s="290"/>
      <c r="AE136" s="291"/>
      <c r="AF136" s="291"/>
      <c r="AG136" s="248"/>
      <c r="AH136" s="246"/>
      <c r="AI136" s="244"/>
      <c r="AJ136" s="244"/>
      <c r="AK136" s="244"/>
      <c r="AL136" s="244"/>
      <c r="AM136" s="244"/>
      <c r="AS136" s="292"/>
      <c r="AT136" s="292"/>
      <c r="AU136" s="292"/>
      <c r="AV136" s="292"/>
      <c r="AW136" s="293"/>
      <c r="AX136" s="293"/>
      <c r="AY136" s="293"/>
      <c r="AZ136" s="293"/>
      <c r="BA136" s="293"/>
      <c r="BB136" s="293"/>
      <c r="BC136" s="293"/>
      <c r="BD136" s="293"/>
      <c r="BE136" s="293"/>
      <c r="BF136" s="294"/>
      <c r="BG136" s="294"/>
    </row>
    <row r="137" spans="1:61" hidden="1" x14ac:dyDescent="0.25">
      <c r="A137" s="295"/>
      <c r="B137" s="295"/>
      <c r="C137" s="295"/>
      <c r="D137" s="295"/>
      <c r="E137" s="296"/>
      <c r="F137" s="297"/>
      <c r="G137" s="298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99"/>
      <c r="AB137" s="299"/>
      <c r="AC137" s="299"/>
      <c r="AD137" s="300"/>
      <c r="AE137" s="301"/>
      <c r="AF137" s="301"/>
      <c r="AG137" s="302"/>
      <c r="AH137" s="303"/>
      <c r="AS137" s="351"/>
      <c r="AT137" s="292"/>
      <c r="AU137" s="292"/>
      <c r="AV137" s="292"/>
      <c r="AW137" s="293"/>
      <c r="AX137" s="293"/>
      <c r="AY137" s="293"/>
      <c r="AZ137" s="293"/>
      <c r="BA137" s="293"/>
      <c r="BB137" s="293"/>
      <c r="BC137" s="293"/>
      <c r="BD137" s="293"/>
      <c r="BE137" s="293"/>
      <c r="BF137" s="294"/>
      <c r="BG137" s="294"/>
      <c r="BI137" s="136">
        <f>COUNTIF(E155:AE155,"E")</f>
        <v>0</v>
      </c>
    </row>
    <row r="138" spans="1:61" ht="18.5" hidden="1" thickBot="1" x14ac:dyDescent="0.45">
      <c r="A138" s="306" t="str">
        <f>draw!A138</f>
        <v>DURAL PONY CLUB CLOSED ODE 2017</v>
      </c>
      <c r="B138" s="255"/>
      <c r="C138" s="255"/>
      <c r="D138" s="255"/>
      <c r="E138" s="338"/>
      <c r="F138" s="339"/>
      <c r="G138" s="340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7"/>
      <c r="AE138" s="328"/>
      <c r="AF138" s="328"/>
      <c r="AG138" s="253"/>
      <c r="AH138" s="254"/>
      <c r="AS138" s="351"/>
      <c r="AT138" s="341"/>
      <c r="AU138" s="341"/>
      <c r="AV138" s="341"/>
      <c r="AW138" s="342"/>
      <c r="AX138" s="342"/>
      <c r="AY138" s="342"/>
      <c r="AZ138" s="342"/>
      <c r="BA138" s="342"/>
      <c r="BB138" s="342"/>
      <c r="BC138" s="342"/>
      <c r="BD138" s="342"/>
      <c r="BE138" s="342"/>
      <c r="BF138" s="294"/>
      <c r="BG138" s="343"/>
      <c r="BH138" s="329"/>
    </row>
    <row r="139" spans="1:61" ht="18.5" hidden="1" thickBot="1" x14ac:dyDescent="0.45">
      <c r="A139" s="256" t="str">
        <f>draw!A139</f>
        <v>D Grade Under 13</v>
      </c>
      <c r="B139" s="329"/>
      <c r="C139" s="329"/>
      <c r="D139" s="329"/>
      <c r="E139" s="343"/>
      <c r="F139" s="344"/>
      <c r="G139" s="259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Y139" s="261" t="s">
        <v>142</v>
      </c>
      <c r="AC139" s="260"/>
      <c r="AD139" s="262">
        <f>AU141</f>
        <v>1.9675925925925928E-3</v>
      </c>
      <c r="AE139" s="330"/>
      <c r="AF139" s="330"/>
      <c r="AG139" s="263"/>
      <c r="AH139" s="264"/>
      <c r="AI139" s="265" t="s">
        <v>69</v>
      </c>
      <c r="AJ139" s="266"/>
      <c r="AK139" s="266"/>
      <c r="AL139" s="266"/>
      <c r="AM139" s="267"/>
      <c r="AN139" s="268" t="s">
        <v>71</v>
      </c>
      <c r="AO139" s="269"/>
      <c r="AP139" s="269"/>
      <c r="AQ139" s="269"/>
      <c r="AR139" s="270"/>
      <c r="AS139" s="255"/>
    </row>
    <row r="140" spans="1:61" ht="27" hidden="1" thickBot="1" x14ac:dyDescent="0.4">
      <c r="A140" s="331" t="str">
        <f>draw!A140</f>
        <v>No</v>
      </c>
      <c r="B140" s="332" t="str">
        <f>draw!B140</f>
        <v>Name</v>
      </c>
      <c r="C140" s="331" t="str">
        <f>draw!C140</f>
        <v>Surname</v>
      </c>
      <c r="D140" s="331" t="str">
        <f>draw!E140</f>
        <v>Club</v>
      </c>
      <c r="E140" s="346" t="s">
        <v>6</v>
      </c>
      <c r="F140" s="347" t="s">
        <v>7</v>
      </c>
      <c r="G140" s="275" t="s">
        <v>8</v>
      </c>
      <c r="H140" s="348">
        <v>1</v>
      </c>
      <c r="I140" s="348">
        <f t="shared" ref="I140:AC140" si="113">H140+1</f>
        <v>2</v>
      </c>
      <c r="J140" s="348">
        <f t="shared" si="113"/>
        <v>3</v>
      </c>
      <c r="K140" s="348">
        <f t="shared" si="113"/>
        <v>4</v>
      </c>
      <c r="L140" s="348">
        <f t="shared" si="113"/>
        <v>5</v>
      </c>
      <c r="M140" s="348">
        <f t="shared" si="113"/>
        <v>6</v>
      </c>
      <c r="N140" s="348">
        <f t="shared" si="113"/>
        <v>7</v>
      </c>
      <c r="O140" s="348">
        <f t="shared" si="113"/>
        <v>8</v>
      </c>
      <c r="P140" s="348">
        <f t="shared" si="113"/>
        <v>9</v>
      </c>
      <c r="Q140" s="348">
        <f t="shared" si="113"/>
        <v>10</v>
      </c>
      <c r="R140" s="348">
        <f t="shared" si="113"/>
        <v>11</v>
      </c>
      <c r="S140" s="348">
        <f t="shared" si="113"/>
        <v>12</v>
      </c>
      <c r="T140" s="348">
        <f t="shared" si="113"/>
        <v>13</v>
      </c>
      <c r="U140" s="348">
        <f t="shared" si="113"/>
        <v>14</v>
      </c>
      <c r="V140" s="348">
        <f t="shared" si="113"/>
        <v>15</v>
      </c>
      <c r="W140" s="348">
        <f t="shared" si="113"/>
        <v>16</v>
      </c>
      <c r="X140" s="348">
        <f t="shared" si="113"/>
        <v>17</v>
      </c>
      <c r="Y140" s="348">
        <f t="shared" si="113"/>
        <v>18</v>
      </c>
      <c r="Z140" s="348">
        <f t="shared" si="113"/>
        <v>19</v>
      </c>
      <c r="AA140" s="348">
        <f t="shared" si="113"/>
        <v>20</v>
      </c>
      <c r="AB140" s="348">
        <f t="shared" si="113"/>
        <v>21</v>
      </c>
      <c r="AC140" s="348">
        <f t="shared" si="113"/>
        <v>22</v>
      </c>
      <c r="AD140" s="319" t="str">
        <f>$AD$3</f>
        <v>X/C time</v>
      </c>
      <c r="AE140" s="283" t="str">
        <f t="shared" ref="AE140:AR140" si="114">AE$3</f>
        <v>X/C time pens</v>
      </c>
      <c r="AF140" s="283" t="str">
        <f t="shared" si="114"/>
        <v>Tot X/C</v>
      </c>
      <c r="AG140" s="320" t="str">
        <f t="shared" si="114"/>
        <v>Total</v>
      </c>
      <c r="AH140" s="321" t="str">
        <f t="shared" si="114"/>
        <v>Place</v>
      </c>
      <c r="AI140" s="283" t="str">
        <f t="shared" si="114"/>
        <v>Dural</v>
      </c>
      <c r="AJ140" s="283" t="str">
        <f t="shared" si="114"/>
        <v>ES</v>
      </c>
      <c r="AK140" s="283" t="str">
        <f t="shared" si="114"/>
        <v>Dural (Led)</v>
      </c>
      <c r="AL140" s="283" t="str">
        <f t="shared" si="114"/>
        <v>Other (Led)</v>
      </c>
      <c r="AM140" s="283" t="str">
        <f t="shared" si="114"/>
        <v>Others</v>
      </c>
      <c r="AN140" s="283" t="str">
        <f t="shared" si="114"/>
        <v>Dural</v>
      </c>
      <c r="AO140" s="283" t="str">
        <f t="shared" si="114"/>
        <v>ES</v>
      </c>
      <c r="AP140" s="283" t="str">
        <f t="shared" si="114"/>
        <v>Dural (Led)</v>
      </c>
      <c r="AQ140" s="283" t="str">
        <f t="shared" si="114"/>
        <v>Other (Led)</v>
      </c>
      <c r="AR140" s="283" t="str">
        <f t="shared" si="114"/>
        <v>Others</v>
      </c>
      <c r="AS140" s="352" t="s">
        <v>12</v>
      </c>
      <c r="AT140" s="352" t="s">
        <v>13</v>
      </c>
      <c r="AU140" s="353" t="s">
        <v>14</v>
      </c>
      <c r="AV140" s="352" t="s">
        <v>15</v>
      </c>
      <c r="AW140" s="352" t="s">
        <v>16</v>
      </c>
      <c r="AX140" s="352" t="s">
        <v>17</v>
      </c>
      <c r="AY140" s="352" t="s">
        <v>18</v>
      </c>
      <c r="AZ140" s="352" t="s">
        <v>19</v>
      </c>
      <c r="BA140" s="352" t="s">
        <v>20</v>
      </c>
      <c r="BB140" s="352" t="s">
        <v>21</v>
      </c>
      <c r="BC140" s="352" t="s">
        <v>22</v>
      </c>
      <c r="BD140" s="352" t="s">
        <v>23</v>
      </c>
      <c r="BE140" s="352" t="s">
        <v>24</v>
      </c>
      <c r="BF140" s="354" t="s">
        <v>25</v>
      </c>
      <c r="BG140" s="353" t="s">
        <v>26</v>
      </c>
      <c r="BH140" s="352"/>
      <c r="BI140" s="352" t="s">
        <v>27</v>
      </c>
    </row>
    <row r="141" spans="1:61" ht="13" hidden="1" thickBot="1" x14ac:dyDescent="0.3">
      <c r="A141" s="286">
        <f>draw!A141</f>
        <v>8</v>
      </c>
      <c r="B141" s="286" t="str">
        <f>draw!B141</f>
        <v>Imogen Sidaros</v>
      </c>
      <c r="C141" s="286">
        <f>draw!C141</f>
        <v>0</v>
      </c>
      <c r="D141" s="286" t="str">
        <f>draw!E141</f>
        <v>DUR</v>
      </c>
      <c r="E141" s="287">
        <f>dressage!AC141</f>
        <v>73.846153846153854</v>
      </c>
      <c r="F141" s="288">
        <v>0</v>
      </c>
      <c r="G141" s="289">
        <v>0</v>
      </c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  <c r="S141" s="247"/>
      <c r="T141" s="247">
        <v>20</v>
      </c>
      <c r="U141" s="247" t="s">
        <v>277</v>
      </c>
      <c r="V141" s="247"/>
      <c r="W141" s="247"/>
      <c r="X141" s="247"/>
      <c r="Y141" s="247"/>
      <c r="Z141" s="247"/>
      <c r="AA141" s="247"/>
      <c r="AB141" s="247"/>
      <c r="AC141" s="247" t="s">
        <v>48</v>
      </c>
      <c r="AD141" s="290">
        <f>AT141-AS141</f>
        <v>3.0787037037037016E-3</v>
      </c>
      <c r="AE141" s="291">
        <f>BG141*0.4</f>
        <v>38.400000000000006</v>
      </c>
      <c r="AF141" s="291">
        <f>SUM(H141:AC141)+AE141</f>
        <v>58.400000000000006</v>
      </c>
      <c r="AG141" s="248" t="str">
        <f>IF(BI141&gt;0,"E",E141+F141+G141+AF141)</f>
        <v>E</v>
      </c>
      <c r="AH141" s="246">
        <v>1</v>
      </c>
      <c r="AI141" s="355" t="str">
        <f t="shared" ref="AI141:AM142" si="115">IF(AN141="","",RANK(AN141,AN$141:AN$172,1))</f>
        <v/>
      </c>
      <c r="AJ141" s="355" t="str">
        <f t="shared" si="115"/>
        <v/>
      </c>
      <c r="AK141" s="355" t="str">
        <f t="shared" si="115"/>
        <v/>
      </c>
      <c r="AL141" s="355" t="str">
        <f t="shared" si="115"/>
        <v/>
      </c>
      <c r="AM141" s="355" t="str">
        <f t="shared" si="115"/>
        <v/>
      </c>
      <c r="AN141" s="136" t="str">
        <f t="shared" ref="AN141:AR161" si="116">IF($D141=AN$3,$AG141,"")</f>
        <v/>
      </c>
      <c r="AO141" s="136" t="str">
        <f t="shared" si="116"/>
        <v/>
      </c>
      <c r="AP141" s="136" t="str">
        <f t="shared" si="116"/>
        <v/>
      </c>
      <c r="AQ141" s="136" t="str">
        <f t="shared" si="116"/>
        <v/>
      </c>
      <c r="AR141" s="136" t="str">
        <f t="shared" si="116"/>
        <v/>
      </c>
      <c r="AS141" s="292">
        <v>3.4143518518518517E-2</v>
      </c>
      <c r="AT141" s="292">
        <v>3.7222222222222219E-2</v>
      </c>
      <c r="AU141" s="292">
        <v>1.9675925925925928E-3</v>
      </c>
      <c r="AV141" s="292">
        <f>IF(AT141-AS141-AU$141&lt;0,0,AT141-AS141-AU$141)</f>
        <v>1.1111111111111087E-3</v>
      </c>
      <c r="AW141" s="293">
        <f>SECOND(AS141)</f>
        <v>10</v>
      </c>
      <c r="AX141" s="293">
        <f>MINUTE(AS141)</f>
        <v>49</v>
      </c>
      <c r="AY141" s="293">
        <f>HOUR(AS141)</f>
        <v>0</v>
      </c>
      <c r="AZ141" s="293">
        <f>SECOND(AT141)</f>
        <v>36</v>
      </c>
      <c r="BA141" s="293">
        <f>MINUTE(AT141)</f>
        <v>53</v>
      </c>
      <c r="BB141" s="293">
        <f>HOUR(AT141)</f>
        <v>0</v>
      </c>
      <c r="BC141" s="293">
        <f>SECOND(AU141)</f>
        <v>50</v>
      </c>
      <c r="BD141" s="293">
        <f>MINUTE(AU141)</f>
        <v>2</v>
      </c>
      <c r="BE141" s="293">
        <f>HOUR(AU141)</f>
        <v>0</v>
      </c>
      <c r="BF141" s="294">
        <f>(AZ141-AW141-BC$141)+(BA141-AX141-BD$141)*60+(BB141-AY141-BE$141)*3600</f>
        <v>96</v>
      </c>
      <c r="BG141" s="294">
        <f t="shared" ref="BG141:BG172" si="117">IF(BF141&lt;-20,(BF141+20)*-1,IF(BF141&gt;0,BF141,0))</f>
        <v>96</v>
      </c>
      <c r="BI141" s="136">
        <f>COUNTIF(E141:AE141,"E")</f>
        <v>1</v>
      </c>
    </row>
    <row r="142" spans="1:61" ht="13" hidden="1" thickBot="1" x14ac:dyDescent="0.3">
      <c r="A142" s="286">
        <f>draw!A142</f>
        <v>9</v>
      </c>
      <c r="B142" s="286" t="str">
        <f>draw!B142</f>
        <v xml:space="preserve">Rosie Kenny </v>
      </c>
      <c r="C142" s="286">
        <f>draw!C142</f>
        <v>0</v>
      </c>
      <c r="D142" s="286" t="str">
        <f>draw!E142</f>
        <v>ARC</v>
      </c>
      <c r="E142" s="287">
        <f>dressage!AC142</f>
        <v>53.36538461538462</v>
      </c>
      <c r="F142" s="288">
        <v>0</v>
      </c>
      <c r="G142" s="289">
        <v>0</v>
      </c>
      <c r="H142" s="247">
        <v>20</v>
      </c>
      <c r="I142" s="247"/>
      <c r="J142" s="247"/>
      <c r="K142" s="247"/>
      <c r="L142" s="247"/>
      <c r="M142" s="247"/>
      <c r="N142" s="247"/>
      <c r="O142" s="247"/>
      <c r="P142" s="247"/>
      <c r="Q142" s="247">
        <v>60</v>
      </c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247"/>
      <c r="AC142" s="247" t="s">
        <v>48</v>
      </c>
      <c r="AD142" s="290">
        <f>AT142-AS142</f>
        <v>2.6736111111111127E-3</v>
      </c>
      <c r="AE142" s="291">
        <f>BG142*0.4</f>
        <v>24.400000000000002</v>
      </c>
      <c r="AF142" s="291">
        <f>SUM(H142:AC142)+AE142</f>
        <v>104.4</v>
      </c>
      <c r="AG142" s="248">
        <f>IF(BI142&gt;0,"E",E142+F142+G142+AF142)</f>
        <v>157.76538461538462</v>
      </c>
      <c r="AH142" s="246"/>
      <c r="AI142" s="355" t="str">
        <f t="shared" si="115"/>
        <v/>
      </c>
      <c r="AJ142" s="355" t="str">
        <f t="shared" si="115"/>
        <v/>
      </c>
      <c r="AK142" s="355" t="str">
        <f t="shared" si="115"/>
        <v/>
      </c>
      <c r="AL142" s="355" t="str">
        <f t="shared" si="115"/>
        <v/>
      </c>
      <c r="AM142" s="355" t="str">
        <f t="shared" si="115"/>
        <v/>
      </c>
      <c r="AN142" s="136" t="str">
        <f t="shared" si="116"/>
        <v/>
      </c>
      <c r="AO142" s="136" t="str">
        <f t="shared" si="116"/>
        <v/>
      </c>
      <c r="AP142" s="136" t="str">
        <f t="shared" si="116"/>
        <v/>
      </c>
      <c r="AQ142" s="136" t="str">
        <f t="shared" si="116"/>
        <v/>
      </c>
      <c r="AR142" s="136" t="str">
        <f t="shared" si="116"/>
        <v/>
      </c>
      <c r="AS142" s="292">
        <v>3.5416666666666666E-2</v>
      </c>
      <c r="AT142" s="292">
        <v>3.8090277777777778E-2</v>
      </c>
      <c r="AU142" s="292">
        <v>1.9675925925925928E-3</v>
      </c>
      <c r="AV142" s="292">
        <f>IF(AT142-AS142-AU$141&lt;0,0,AT142-AS142-AU$141)</f>
        <v>7.0601851851851988E-4</v>
      </c>
      <c r="AW142" s="293">
        <f>SECOND(AS142)</f>
        <v>0</v>
      </c>
      <c r="AX142" s="293">
        <f>MINUTE(AS142)</f>
        <v>51</v>
      </c>
      <c r="AY142" s="293">
        <f>HOUR(AS142)</f>
        <v>0</v>
      </c>
      <c r="AZ142" s="293">
        <f>SECOND(AT142)</f>
        <v>51</v>
      </c>
      <c r="BA142" s="293">
        <f>MINUTE(AT142)</f>
        <v>54</v>
      </c>
      <c r="BB142" s="293">
        <f>HOUR(AT142)</f>
        <v>0</v>
      </c>
      <c r="BC142" s="293">
        <f>SECOND(AU142)</f>
        <v>50</v>
      </c>
      <c r="BD142" s="293">
        <f>MINUTE(AU142)</f>
        <v>2</v>
      </c>
      <c r="BE142" s="293">
        <f>HOUR(AU142)</f>
        <v>0</v>
      </c>
      <c r="BF142" s="294">
        <f>(AZ142-AW142-BC$141)+(BA142-AX142-BD$141)*60+(BB142-AY142-BE$141)*3600</f>
        <v>61</v>
      </c>
      <c r="BG142" s="294">
        <f t="shared" si="117"/>
        <v>61</v>
      </c>
      <c r="BI142" s="136">
        <f>COUNTIF(E142:AE142,"E")</f>
        <v>0</v>
      </c>
    </row>
    <row r="143" spans="1:61" ht="13" hidden="1" thickBot="1" x14ac:dyDescent="0.3">
      <c r="A143" s="286">
        <f>draw!A143</f>
        <v>0</v>
      </c>
      <c r="B143" s="286">
        <f>draw!B143</f>
        <v>0</v>
      </c>
      <c r="C143" s="286">
        <f>draw!C143</f>
        <v>0</v>
      </c>
      <c r="D143" s="286">
        <f>draw!E143</f>
        <v>0</v>
      </c>
      <c r="E143" s="287">
        <f>dressage!AC143</f>
        <v>150</v>
      </c>
      <c r="F143" s="288"/>
      <c r="G143" s="289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  <c r="R143" s="247"/>
      <c r="S143" s="247"/>
      <c r="T143" s="247"/>
      <c r="U143" s="247"/>
      <c r="V143" s="247"/>
      <c r="W143" s="247"/>
      <c r="X143" s="247"/>
      <c r="Y143" s="247"/>
      <c r="Z143" s="247"/>
      <c r="AA143" s="247"/>
      <c r="AB143" s="247"/>
      <c r="AC143" s="247" t="s">
        <v>48</v>
      </c>
      <c r="AD143" s="290">
        <f t="shared" ref="AD143:AD172" si="118">AT143</f>
        <v>3.8090277777777778E-2</v>
      </c>
      <c r="AE143" s="291">
        <f t="shared" ref="AE143:AE172" si="119">BG143*0.4</f>
        <v>1248.4000000000001</v>
      </c>
      <c r="AF143" s="291">
        <f t="shared" ref="AF143:AF172" si="120">SUM(H143:AC143)+AE143</f>
        <v>1248.4000000000001</v>
      </c>
      <c r="AG143" s="248">
        <f t="shared" ref="AG143:AG172" si="121">IF(BI143&gt;0,"E",E143+F143+G143+AF143)</f>
        <v>1398.4</v>
      </c>
      <c r="AH143" s="246">
        <f t="shared" ref="AH143:AH172" si="122">RANK(AG143,AG$141:AG$172,1)</f>
        <v>2</v>
      </c>
      <c r="AI143" s="355" t="str">
        <f t="shared" ref="AI143:AI172" si="123">IF(AN143="","",RANK(AN143,AN$141:AN$172,1))</f>
        <v/>
      </c>
      <c r="AJ143" s="355" t="str">
        <f t="shared" ref="AJ143:AJ172" si="124">IF(AO143="","",RANK(AO143,AO$141:AO$172,1))</f>
        <v/>
      </c>
      <c r="AK143" s="355" t="str">
        <f t="shared" ref="AK143:AK172" si="125">IF(AP143="","",RANK(AP143,AP$141:AP$172,1))</f>
        <v/>
      </c>
      <c r="AL143" s="355" t="str">
        <f t="shared" ref="AL143:AL172" si="126">IF(AQ143="","",RANK(AQ143,AQ$141:AQ$172,1))</f>
        <v/>
      </c>
      <c r="AM143" s="355" t="str">
        <f t="shared" ref="AM143:AM172" si="127">IF(AR143="","",RANK(AR143,AR$141:AR$172,1))</f>
        <v/>
      </c>
      <c r="AN143" s="136" t="str">
        <f t="shared" si="116"/>
        <v/>
      </c>
      <c r="AO143" s="136" t="str">
        <f t="shared" si="116"/>
        <v/>
      </c>
      <c r="AP143" s="136" t="str">
        <f t="shared" si="116"/>
        <v/>
      </c>
      <c r="AQ143" s="136" t="str">
        <f t="shared" si="116"/>
        <v/>
      </c>
      <c r="AR143" s="136" t="str">
        <f t="shared" si="116"/>
        <v/>
      </c>
      <c r="AS143" s="292">
        <v>0</v>
      </c>
      <c r="AT143" s="292">
        <f t="shared" ref="AT143:AT172" si="128">AT142</f>
        <v>3.8090277777777778E-2</v>
      </c>
      <c r="AU143" s="292" t="str">
        <f>draw!M$149</f>
        <v>0:3:59</v>
      </c>
      <c r="AV143" s="292">
        <f t="shared" ref="AV143:AV172" si="129">IF(AT143-AS143-AU$141&lt;0,0,AT143-AS143-AU$141)</f>
        <v>3.6122685185185188E-2</v>
      </c>
      <c r="AW143" s="293">
        <f t="shared" ref="AW143:AW172" si="130">SECOND(AS143)</f>
        <v>0</v>
      </c>
      <c r="AX143" s="293">
        <f t="shared" ref="AX143:AX172" si="131">MINUTE(AS143)</f>
        <v>0</v>
      </c>
      <c r="AY143" s="293">
        <f t="shared" ref="AY143:AY172" si="132">HOUR(AS143)</f>
        <v>0</v>
      </c>
      <c r="AZ143" s="293">
        <f t="shared" ref="AZ143:AZ172" si="133">SECOND(AT143)</f>
        <v>51</v>
      </c>
      <c r="BA143" s="293">
        <f t="shared" ref="BA143:BA172" si="134">MINUTE(AT143)</f>
        <v>54</v>
      </c>
      <c r="BB143" s="293">
        <f t="shared" ref="BB143:BB172" si="135">HOUR(AT143)</f>
        <v>0</v>
      </c>
      <c r="BC143" s="293">
        <f t="shared" ref="BC143:BC172" si="136">SECOND(AU143)</f>
        <v>59</v>
      </c>
      <c r="BD143" s="293">
        <f t="shared" ref="BD143:BD172" si="137">MINUTE(AU143)</f>
        <v>3</v>
      </c>
      <c r="BE143" s="293">
        <f t="shared" ref="BE143:BE172" si="138">HOUR(AU143)</f>
        <v>0</v>
      </c>
      <c r="BF143" s="294">
        <f t="shared" ref="BF143:BF172" si="139">(AZ143-AW143-BC$141)+(BA143-AX143-BD$141)*60+(BB143-AY143-BE$141)*3600</f>
        <v>3121</v>
      </c>
      <c r="BG143" s="294">
        <f t="shared" si="117"/>
        <v>3121</v>
      </c>
      <c r="BI143" s="136">
        <f t="shared" ref="BI143:BI172" si="140">COUNTIF(E143:AE143,"E")</f>
        <v>0</v>
      </c>
    </row>
    <row r="144" spans="1:61" ht="13" hidden="1" thickBot="1" x14ac:dyDescent="0.3">
      <c r="A144" s="286">
        <f>draw!A144</f>
        <v>0</v>
      </c>
      <c r="B144" s="286">
        <f>draw!B144</f>
        <v>0</v>
      </c>
      <c r="C144" s="286">
        <f>draw!C144</f>
        <v>0</v>
      </c>
      <c r="D144" s="286">
        <f>draw!E144</f>
        <v>0</v>
      </c>
      <c r="E144" s="287">
        <f>dressage!AC144</f>
        <v>150</v>
      </c>
      <c r="F144" s="288"/>
      <c r="G144" s="289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247"/>
      <c r="S144" s="247"/>
      <c r="T144" s="247"/>
      <c r="U144" s="247"/>
      <c r="V144" s="247"/>
      <c r="W144" s="247"/>
      <c r="X144" s="247"/>
      <c r="Y144" s="247"/>
      <c r="Z144" s="247"/>
      <c r="AA144" s="247"/>
      <c r="AB144" s="247"/>
      <c r="AC144" s="247" t="s">
        <v>48</v>
      </c>
      <c r="AD144" s="290">
        <f t="shared" si="118"/>
        <v>3.8090277777777778E-2</v>
      </c>
      <c r="AE144" s="291">
        <f t="shared" si="119"/>
        <v>1248.4000000000001</v>
      </c>
      <c r="AF144" s="291">
        <f t="shared" si="120"/>
        <v>1248.4000000000001</v>
      </c>
      <c r="AG144" s="248">
        <f t="shared" si="121"/>
        <v>1398.4</v>
      </c>
      <c r="AH144" s="246">
        <f t="shared" si="122"/>
        <v>2</v>
      </c>
      <c r="AI144" s="355" t="str">
        <f t="shared" si="123"/>
        <v/>
      </c>
      <c r="AJ144" s="355" t="str">
        <f t="shared" si="124"/>
        <v/>
      </c>
      <c r="AK144" s="355" t="str">
        <f t="shared" si="125"/>
        <v/>
      </c>
      <c r="AL144" s="355" t="str">
        <f t="shared" si="126"/>
        <v/>
      </c>
      <c r="AM144" s="355" t="str">
        <f t="shared" si="127"/>
        <v/>
      </c>
      <c r="AN144" s="136" t="str">
        <f t="shared" si="116"/>
        <v/>
      </c>
      <c r="AO144" s="136" t="str">
        <f t="shared" si="116"/>
        <v/>
      </c>
      <c r="AP144" s="136" t="str">
        <f t="shared" si="116"/>
        <v/>
      </c>
      <c r="AQ144" s="136" t="str">
        <f t="shared" si="116"/>
        <v/>
      </c>
      <c r="AR144" s="136" t="str">
        <f t="shared" si="116"/>
        <v/>
      </c>
      <c r="AS144" s="292">
        <v>0</v>
      </c>
      <c r="AT144" s="292">
        <f t="shared" si="128"/>
        <v>3.8090277777777778E-2</v>
      </c>
      <c r="AU144" s="292" t="str">
        <f>draw!M$149</f>
        <v>0:3:59</v>
      </c>
      <c r="AV144" s="292">
        <f t="shared" si="129"/>
        <v>3.6122685185185188E-2</v>
      </c>
      <c r="AW144" s="293">
        <f t="shared" si="130"/>
        <v>0</v>
      </c>
      <c r="AX144" s="293">
        <f t="shared" si="131"/>
        <v>0</v>
      </c>
      <c r="AY144" s="293">
        <f t="shared" si="132"/>
        <v>0</v>
      </c>
      <c r="AZ144" s="293">
        <f t="shared" si="133"/>
        <v>51</v>
      </c>
      <c r="BA144" s="293">
        <f t="shared" si="134"/>
        <v>54</v>
      </c>
      <c r="BB144" s="293">
        <f t="shared" si="135"/>
        <v>0</v>
      </c>
      <c r="BC144" s="293">
        <f t="shared" si="136"/>
        <v>59</v>
      </c>
      <c r="BD144" s="293">
        <f t="shared" si="137"/>
        <v>3</v>
      </c>
      <c r="BE144" s="293">
        <f t="shared" si="138"/>
        <v>0</v>
      </c>
      <c r="BF144" s="294">
        <f t="shared" si="139"/>
        <v>3121</v>
      </c>
      <c r="BG144" s="294">
        <f t="shared" si="117"/>
        <v>3121</v>
      </c>
      <c r="BI144" s="136">
        <f t="shared" si="140"/>
        <v>0</v>
      </c>
    </row>
    <row r="145" spans="1:61" ht="13" hidden="1" thickBot="1" x14ac:dyDescent="0.3">
      <c r="A145" s="286">
        <f>draw!A145</f>
        <v>0</v>
      </c>
      <c r="B145" s="286">
        <f>draw!B145</f>
        <v>0</v>
      </c>
      <c r="C145" s="286">
        <f>draw!C145</f>
        <v>0</v>
      </c>
      <c r="D145" s="286">
        <f>draw!E145</f>
        <v>0</v>
      </c>
      <c r="E145" s="287">
        <f>dressage!AC145</f>
        <v>150</v>
      </c>
      <c r="F145" s="288"/>
      <c r="G145" s="289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47"/>
      <c r="AA145" s="247"/>
      <c r="AB145" s="247"/>
      <c r="AC145" s="247" t="s">
        <v>48</v>
      </c>
      <c r="AD145" s="290">
        <f t="shared" si="118"/>
        <v>3.8090277777777778E-2</v>
      </c>
      <c r="AE145" s="291">
        <f t="shared" si="119"/>
        <v>1248.4000000000001</v>
      </c>
      <c r="AF145" s="291">
        <f t="shared" si="120"/>
        <v>1248.4000000000001</v>
      </c>
      <c r="AG145" s="248">
        <f t="shared" si="121"/>
        <v>1398.4</v>
      </c>
      <c r="AH145" s="246">
        <f t="shared" si="122"/>
        <v>2</v>
      </c>
      <c r="AI145" s="355" t="str">
        <f t="shared" si="123"/>
        <v/>
      </c>
      <c r="AJ145" s="355" t="str">
        <f t="shared" si="124"/>
        <v/>
      </c>
      <c r="AK145" s="355" t="str">
        <f t="shared" si="125"/>
        <v/>
      </c>
      <c r="AL145" s="355" t="str">
        <f t="shared" si="126"/>
        <v/>
      </c>
      <c r="AM145" s="355" t="str">
        <f t="shared" si="127"/>
        <v/>
      </c>
      <c r="AN145" s="136" t="str">
        <f t="shared" si="116"/>
        <v/>
      </c>
      <c r="AO145" s="136" t="str">
        <f t="shared" si="116"/>
        <v/>
      </c>
      <c r="AP145" s="136" t="str">
        <f t="shared" si="116"/>
        <v/>
      </c>
      <c r="AQ145" s="136" t="str">
        <f t="shared" si="116"/>
        <v/>
      </c>
      <c r="AR145" s="136" t="str">
        <f t="shared" si="116"/>
        <v/>
      </c>
      <c r="AS145" s="292">
        <v>0</v>
      </c>
      <c r="AT145" s="292">
        <f t="shared" si="128"/>
        <v>3.8090277777777778E-2</v>
      </c>
      <c r="AU145" s="292" t="str">
        <f>draw!M$149</f>
        <v>0:3:59</v>
      </c>
      <c r="AV145" s="292">
        <f t="shared" si="129"/>
        <v>3.6122685185185188E-2</v>
      </c>
      <c r="AW145" s="293">
        <f t="shared" si="130"/>
        <v>0</v>
      </c>
      <c r="AX145" s="293">
        <f t="shared" si="131"/>
        <v>0</v>
      </c>
      <c r="AY145" s="293">
        <f t="shared" si="132"/>
        <v>0</v>
      </c>
      <c r="AZ145" s="293">
        <f t="shared" si="133"/>
        <v>51</v>
      </c>
      <c r="BA145" s="293">
        <f t="shared" si="134"/>
        <v>54</v>
      </c>
      <c r="BB145" s="293">
        <f t="shared" si="135"/>
        <v>0</v>
      </c>
      <c r="BC145" s="293">
        <f t="shared" si="136"/>
        <v>59</v>
      </c>
      <c r="BD145" s="293">
        <f t="shared" si="137"/>
        <v>3</v>
      </c>
      <c r="BE145" s="293">
        <f t="shared" si="138"/>
        <v>0</v>
      </c>
      <c r="BF145" s="294">
        <f t="shared" si="139"/>
        <v>3121</v>
      </c>
      <c r="BG145" s="294">
        <f t="shared" si="117"/>
        <v>3121</v>
      </c>
      <c r="BI145" s="136">
        <f t="shared" si="140"/>
        <v>0</v>
      </c>
    </row>
    <row r="146" spans="1:61" ht="13" hidden="1" thickBot="1" x14ac:dyDescent="0.3">
      <c r="A146" s="286">
        <f>draw!A146</f>
        <v>0</v>
      </c>
      <c r="B146" s="286">
        <f>draw!B146</f>
        <v>0</v>
      </c>
      <c r="C146" s="286">
        <f>draw!C146</f>
        <v>0</v>
      </c>
      <c r="D146" s="286">
        <f>draw!E146</f>
        <v>0</v>
      </c>
      <c r="E146" s="287">
        <f>dressage!AC146</f>
        <v>150</v>
      </c>
      <c r="F146" s="288"/>
      <c r="G146" s="289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47" t="s">
        <v>48</v>
      </c>
      <c r="AD146" s="290">
        <f t="shared" si="118"/>
        <v>3.8090277777777778E-2</v>
      </c>
      <c r="AE146" s="291">
        <f t="shared" si="119"/>
        <v>1248.4000000000001</v>
      </c>
      <c r="AF146" s="291">
        <f t="shared" si="120"/>
        <v>1248.4000000000001</v>
      </c>
      <c r="AG146" s="248">
        <f t="shared" si="121"/>
        <v>1398.4</v>
      </c>
      <c r="AH146" s="246">
        <f t="shared" si="122"/>
        <v>2</v>
      </c>
      <c r="AI146" s="355" t="str">
        <f t="shared" si="123"/>
        <v/>
      </c>
      <c r="AJ146" s="355" t="str">
        <f t="shared" si="124"/>
        <v/>
      </c>
      <c r="AK146" s="355" t="str">
        <f t="shared" si="125"/>
        <v/>
      </c>
      <c r="AL146" s="355" t="str">
        <f t="shared" si="126"/>
        <v/>
      </c>
      <c r="AM146" s="355" t="str">
        <f t="shared" si="127"/>
        <v/>
      </c>
      <c r="AN146" s="136" t="str">
        <f t="shared" si="116"/>
        <v/>
      </c>
      <c r="AO146" s="136" t="str">
        <f t="shared" si="116"/>
        <v/>
      </c>
      <c r="AP146" s="136" t="str">
        <f t="shared" si="116"/>
        <v/>
      </c>
      <c r="AQ146" s="136" t="str">
        <f t="shared" si="116"/>
        <v/>
      </c>
      <c r="AR146" s="136" t="str">
        <f t="shared" si="116"/>
        <v/>
      </c>
      <c r="AS146" s="292">
        <v>0</v>
      </c>
      <c r="AT146" s="292">
        <f t="shared" si="128"/>
        <v>3.8090277777777778E-2</v>
      </c>
      <c r="AU146" s="292" t="str">
        <f>draw!M$149</f>
        <v>0:3:59</v>
      </c>
      <c r="AV146" s="292">
        <f t="shared" si="129"/>
        <v>3.6122685185185188E-2</v>
      </c>
      <c r="AW146" s="293">
        <f t="shared" si="130"/>
        <v>0</v>
      </c>
      <c r="AX146" s="293">
        <f t="shared" si="131"/>
        <v>0</v>
      </c>
      <c r="AY146" s="293">
        <f t="shared" si="132"/>
        <v>0</v>
      </c>
      <c r="AZ146" s="293">
        <f t="shared" si="133"/>
        <v>51</v>
      </c>
      <c r="BA146" s="293">
        <f t="shared" si="134"/>
        <v>54</v>
      </c>
      <c r="BB146" s="293">
        <f t="shared" si="135"/>
        <v>0</v>
      </c>
      <c r="BC146" s="293">
        <f t="shared" si="136"/>
        <v>59</v>
      </c>
      <c r="BD146" s="293">
        <f t="shared" si="137"/>
        <v>3</v>
      </c>
      <c r="BE146" s="293">
        <f t="shared" si="138"/>
        <v>0</v>
      </c>
      <c r="BF146" s="294">
        <f t="shared" si="139"/>
        <v>3121</v>
      </c>
      <c r="BG146" s="294">
        <f t="shared" si="117"/>
        <v>3121</v>
      </c>
      <c r="BI146" s="136">
        <f t="shared" si="140"/>
        <v>0</v>
      </c>
    </row>
    <row r="147" spans="1:61" ht="13" hidden="1" thickBot="1" x14ac:dyDescent="0.3">
      <c r="A147" s="286">
        <f>draw!A147</f>
        <v>0</v>
      </c>
      <c r="B147" s="286">
        <f>draw!B147</f>
        <v>0</v>
      </c>
      <c r="C147" s="286">
        <f>draw!C147</f>
        <v>0</v>
      </c>
      <c r="D147" s="286">
        <f>draw!E147</f>
        <v>0</v>
      </c>
      <c r="E147" s="287">
        <f>dressage!AC147</f>
        <v>150</v>
      </c>
      <c r="F147" s="288"/>
      <c r="G147" s="289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  <c r="S147" s="247"/>
      <c r="T147" s="247"/>
      <c r="U147" s="247"/>
      <c r="V147" s="247"/>
      <c r="W147" s="247"/>
      <c r="X147" s="247"/>
      <c r="Y147" s="247"/>
      <c r="Z147" s="247"/>
      <c r="AA147" s="247"/>
      <c r="AB147" s="247"/>
      <c r="AC147" s="247" t="s">
        <v>48</v>
      </c>
      <c r="AD147" s="290">
        <f t="shared" si="118"/>
        <v>3.8090277777777778E-2</v>
      </c>
      <c r="AE147" s="291">
        <f t="shared" si="119"/>
        <v>1248.4000000000001</v>
      </c>
      <c r="AF147" s="291">
        <f t="shared" si="120"/>
        <v>1248.4000000000001</v>
      </c>
      <c r="AG147" s="248">
        <f t="shared" si="121"/>
        <v>1398.4</v>
      </c>
      <c r="AH147" s="246">
        <f t="shared" si="122"/>
        <v>2</v>
      </c>
      <c r="AI147" s="355" t="str">
        <f t="shared" si="123"/>
        <v/>
      </c>
      <c r="AJ147" s="355" t="str">
        <f t="shared" si="124"/>
        <v/>
      </c>
      <c r="AK147" s="355" t="str">
        <f t="shared" si="125"/>
        <v/>
      </c>
      <c r="AL147" s="355" t="str">
        <f t="shared" si="126"/>
        <v/>
      </c>
      <c r="AM147" s="355" t="str">
        <f t="shared" si="127"/>
        <v/>
      </c>
      <c r="AN147" s="136" t="str">
        <f t="shared" si="116"/>
        <v/>
      </c>
      <c r="AO147" s="136" t="str">
        <f t="shared" si="116"/>
        <v/>
      </c>
      <c r="AP147" s="136" t="str">
        <f t="shared" si="116"/>
        <v/>
      </c>
      <c r="AQ147" s="136" t="str">
        <f t="shared" si="116"/>
        <v/>
      </c>
      <c r="AR147" s="136" t="str">
        <f t="shared" si="116"/>
        <v/>
      </c>
      <c r="AS147" s="292">
        <v>0</v>
      </c>
      <c r="AT147" s="292">
        <f t="shared" si="128"/>
        <v>3.8090277777777778E-2</v>
      </c>
      <c r="AU147" s="292" t="str">
        <f>draw!M$149</f>
        <v>0:3:59</v>
      </c>
      <c r="AV147" s="292">
        <f t="shared" si="129"/>
        <v>3.6122685185185188E-2</v>
      </c>
      <c r="AW147" s="293">
        <f t="shared" si="130"/>
        <v>0</v>
      </c>
      <c r="AX147" s="293">
        <f t="shared" si="131"/>
        <v>0</v>
      </c>
      <c r="AY147" s="293">
        <f t="shared" si="132"/>
        <v>0</v>
      </c>
      <c r="AZ147" s="293">
        <f t="shared" si="133"/>
        <v>51</v>
      </c>
      <c r="BA147" s="293">
        <f t="shared" si="134"/>
        <v>54</v>
      </c>
      <c r="BB147" s="293">
        <f t="shared" si="135"/>
        <v>0</v>
      </c>
      <c r="BC147" s="293">
        <f t="shared" si="136"/>
        <v>59</v>
      </c>
      <c r="BD147" s="293">
        <f t="shared" si="137"/>
        <v>3</v>
      </c>
      <c r="BE147" s="293">
        <f t="shared" si="138"/>
        <v>0</v>
      </c>
      <c r="BF147" s="294">
        <f t="shared" si="139"/>
        <v>3121</v>
      </c>
      <c r="BG147" s="294">
        <f t="shared" si="117"/>
        <v>3121</v>
      </c>
      <c r="BI147" s="136">
        <f t="shared" si="140"/>
        <v>0</v>
      </c>
    </row>
    <row r="148" spans="1:61" ht="13" hidden="1" thickBot="1" x14ac:dyDescent="0.3">
      <c r="A148" s="286">
        <f>draw!A148</f>
        <v>0</v>
      </c>
      <c r="B148" s="286">
        <f>draw!B148</f>
        <v>0</v>
      </c>
      <c r="C148" s="286">
        <f>draw!C148</f>
        <v>0</v>
      </c>
      <c r="D148" s="286">
        <f>draw!E148</f>
        <v>0</v>
      </c>
      <c r="E148" s="287">
        <f>dressage!AC148</f>
        <v>150</v>
      </c>
      <c r="F148" s="288"/>
      <c r="G148" s="289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 t="s">
        <v>48</v>
      </c>
      <c r="AD148" s="290">
        <f t="shared" si="118"/>
        <v>3.8090277777777778E-2</v>
      </c>
      <c r="AE148" s="291">
        <f t="shared" si="119"/>
        <v>1248.4000000000001</v>
      </c>
      <c r="AF148" s="291">
        <f t="shared" si="120"/>
        <v>1248.4000000000001</v>
      </c>
      <c r="AG148" s="248">
        <f t="shared" si="121"/>
        <v>1398.4</v>
      </c>
      <c r="AH148" s="246">
        <f t="shared" si="122"/>
        <v>2</v>
      </c>
      <c r="AI148" s="355" t="str">
        <f t="shared" si="123"/>
        <v/>
      </c>
      <c r="AJ148" s="355" t="str">
        <f t="shared" si="124"/>
        <v/>
      </c>
      <c r="AK148" s="355" t="str">
        <f t="shared" si="125"/>
        <v/>
      </c>
      <c r="AL148" s="355" t="str">
        <f t="shared" si="126"/>
        <v/>
      </c>
      <c r="AM148" s="355" t="str">
        <f t="shared" si="127"/>
        <v/>
      </c>
      <c r="AN148" s="136" t="str">
        <f t="shared" si="116"/>
        <v/>
      </c>
      <c r="AO148" s="136" t="str">
        <f t="shared" si="116"/>
        <v/>
      </c>
      <c r="AP148" s="136" t="str">
        <f t="shared" si="116"/>
        <v/>
      </c>
      <c r="AQ148" s="136" t="str">
        <f t="shared" si="116"/>
        <v/>
      </c>
      <c r="AR148" s="136" t="str">
        <f t="shared" si="116"/>
        <v/>
      </c>
      <c r="AS148" s="292">
        <v>0</v>
      </c>
      <c r="AT148" s="292">
        <f t="shared" si="128"/>
        <v>3.8090277777777778E-2</v>
      </c>
      <c r="AU148" s="292" t="str">
        <f>draw!M$149</f>
        <v>0:3:59</v>
      </c>
      <c r="AV148" s="292">
        <f t="shared" si="129"/>
        <v>3.6122685185185188E-2</v>
      </c>
      <c r="AW148" s="293">
        <f t="shared" si="130"/>
        <v>0</v>
      </c>
      <c r="AX148" s="293">
        <f t="shared" si="131"/>
        <v>0</v>
      </c>
      <c r="AY148" s="293">
        <f t="shared" si="132"/>
        <v>0</v>
      </c>
      <c r="AZ148" s="293">
        <f t="shared" si="133"/>
        <v>51</v>
      </c>
      <c r="BA148" s="293">
        <f t="shared" si="134"/>
        <v>54</v>
      </c>
      <c r="BB148" s="293">
        <f t="shared" si="135"/>
        <v>0</v>
      </c>
      <c r="BC148" s="293">
        <f t="shared" si="136"/>
        <v>59</v>
      </c>
      <c r="BD148" s="293">
        <f t="shared" si="137"/>
        <v>3</v>
      </c>
      <c r="BE148" s="293">
        <f t="shared" si="138"/>
        <v>0</v>
      </c>
      <c r="BF148" s="294">
        <f t="shared" si="139"/>
        <v>3121</v>
      </c>
      <c r="BG148" s="294">
        <f t="shared" si="117"/>
        <v>3121</v>
      </c>
      <c r="BI148" s="136">
        <f t="shared" si="140"/>
        <v>0</v>
      </c>
    </row>
    <row r="149" spans="1:61" ht="13" hidden="1" thickBot="1" x14ac:dyDescent="0.3">
      <c r="A149" s="286">
        <f>draw!A149</f>
        <v>0</v>
      </c>
      <c r="B149" s="286">
        <f>draw!B149</f>
        <v>0</v>
      </c>
      <c r="C149" s="286">
        <f>draw!C149</f>
        <v>0</v>
      </c>
      <c r="D149" s="286">
        <f>draw!E149</f>
        <v>0</v>
      </c>
      <c r="E149" s="287">
        <f>dressage!AC149</f>
        <v>150</v>
      </c>
      <c r="F149" s="288"/>
      <c r="G149" s="289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 t="s">
        <v>48</v>
      </c>
      <c r="AD149" s="290">
        <f t="shared" si="118"/>
        <v>3.8090277777777778E-2</v>
      </c>
      <c r="AE149" s="291">
        <f t="shared" si="119"/>
        <v>1248.4000000000001</v>
      </c>
      <c r="AF149" s="291">
        <f t="shared" si="120"/>
        <v>1248.4000000000001</v>
      </c>
      <c r="AG149" s="248">
        <f t="shared" si="121"/>
        <v>1398.4</v>
      </c>
      <c r="AH149" s="246">
        <f t="shared" si="122"/>
        <v>2</v>
      </c>
      <c r="AI149" s="355" t="str">
        <f t="shared" si="123"/>
        <v/>
      </c>
      <c r="AJ149" s="355" t="str">
        <f t="shared" si="124"/>
        <v/>
      </c>
      <c r="AK149" s="355" t="str">
        <f t="shared" si="125"/>
        <v/>
      </c>
      <c r="AL149" s="355" t="str">
        <f t="shared" si="126"/>
        <v/>
      </c>
      <c r="AM149" s="355" t="str">
        <f t="shared" si="127"/>
        <v/>
      </c>
      <c r="AN149" s="136" t="str">
        <f t="shared" si="116"/>
        <v/>
      </c>
      <c r="AO149" s="136" t="str">
        <f t="shared" si="116"/>
        <v/>
      </c>
      <c r="AP149" s="136" t="str">
        <f t="shared" si="116"/>
        <v/>
      </c>
      <c r="AQ149" s="136" t="str">
        <f t="shared" si="116"/>
        <v/>
      </c>
      <c r="AR149" s="136" t="str">
        <f t="shared" si="116"/>
        <v/>
      </c>
      <c r="AS149" s="292">
        <v>0</v>
      </c>
      <c r="AT149" s="292">
        <f t="shared" si="128"/>
        <v>3.8090277777777778E-2</v>
      </c>
      <c r="AU149" s="292" t="str">
        <f>draw!M$149</f>
        <v>0:3:59</v>
      </c>
      <c r="AV149" s="292">
        <f t="shared" si="129"/>
        <v>3.6122685185185188E-2</v>
      </c>
      <c r="AW149" s="293">
        <f t="shared" si="130"/>
        <v>0</v>
      </c>
      <c r="AX149" s="293">
        <f t="shared" si="131"/>
        <v>0</v>
      </c>
      <c r="AY149" s="293">
        <f t="shared" si="132"/>
        <v>0</v>
      </c>
      <c r="AZ149" s="293">
        <f t="shared" si="133"/>
        <v>51</v>
      </c>
      <c r="BA149" s="293">
        <f t="shared" si="134"/>
        <v>54</v>
      </c>
      <c r="BB149" s="293">
        <f t="shared" si="135"/>
        <v>0</v>
      </c>
      <c r="BC149" s="293">
        <f t="shared" si="136"/>
        <v>59</v>
      </c>
      <c r="BD149" s="293">
        <f t="shared" si="137"/>
        <v>3</v>
      </c>
      <c r="BE149" s="293">
        <f t="shared" si="138"/>
        <v>0</v>
      </c>
      <c r="BF149" s="294">
        <f t="shared" si="139"/>
        <v>3121</v>
      </c>
      <c r="BG149" s="294">
        <f t="shared" si="117"/>
        <v>3121</v>
      </c>
      <c r="BI149" s="136">
        <f t="shared" si="140"/>
        <v>0</v>
      </c>
    </row>
    <row r="150" spans="1:61" ht="13" hidden="1" thickBot="1" x14ac:dyDescent="0.3">
      <c r="A150" s="286">
        <f>draw!A150</f>
        <v>0</v>
      </c>
      <c r="B150" s="286">
        <f>draw!B150</f>
        <v>0</v>
      </c>
      <c r="C150" s="286">
        <f>draw!C150</f>
        <v>0</v>
      </c>
      <c r="D150" s="286">
        <f>draw!E150</f>
        <v>0</v>
      </c>
      <c r="E150" s="287">
        <f>dressage!AC150</f>
        <v>150</v>
      </c>
      <c r="F150" s="288"/>
      <c r="G150" s="289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 t="s">
        <v>48</v>
      </c>
      <c r="AD150" s="290">
        <f t="shared" si="118"/>
        <v>3.8090277777777778E-2</v>
      </c>
      <c r="AE150" s="291">
        <f t="shared" si="119"/>
        <v>1248.4000000000001</v>
      </c>
      <c r="AF150" s="291">
        <f t="shared" si="120"/>
        <v>1248.4000000000001</v>
      </c>
      <c r="AG150" s="248">
        <f t="shared" si="121"/>
        <v>1398.4</v>
      </c>
      <c r="AH150" s="246">
        <f t="shared" si="122"/>
        <v>2</v>
      </c>
      <c r="AI150" s="355" t="str">
        <f t="shared" si="123"/>
        <v/>
      </c>
      <c r="AJ150" s="355" t="str">
        <f t="shared" si="124"/>
        <v/>
      </c>
      <c r="AK150" s="355" t="str">
        <f t="shared" si="125"/>
        <v/>
      </c>
      <c r="AL150" s="355" t="str">
        <f t="shared" si="126"/>
        <v/>
      </c>
      <c r="AM150" s="355" t="str">
        <f t="shared" si="127"/>
        <v/>
      </c>
      <c r="AN150" s="136" t="str">
        <f t="shared" si="116"/>
        <v/>
      </c>
      <c r="AO150" s="136" t="str">
        <f t="shared" si="116"/>
        <v/>
      </c>
      <c r="AP150" s="136" t="str">
        <f t="shared" si="116"/>
        <v/>
      </c>
      <c r="AQ150" s="136" t="str">
        <f t="shared" si="116"/>
        <v/>
      </c>
      <c r="AR150" s="136" t="str">
        <f t="shared" si="116"/>
        <v/>
      </c>
      <c r="AS150" s="292">
        <v>0</v>
      </c>
      <c r="AT150" s="292">
        <f t="shared" si="128"/>
        <v>3.8090277777777778E-2</v>
      </c>
      <c r="AU150" s="292" t="str">
        <f>draw!M$149</f>
        <v>0:3:59</v>
      </c>
      <c r="AV150" s="292">
        <f t="shared" si="129"/>
        <v>3.6122685185185188E-2</v>
      </c>
      <c r="AW150" s="293">
        <f t="shared" si="130"/>
        <v>0</v>
      </c>
      <c r="AX150" s="293">
        <f t="shared" si="131"/>
        <v>0</v>
      </c>
      <c r="AY150" s="293">
        <f t="shared" si="132"/>
        <v>0</v>
      </c>
      <c r="AZ150" s="293">
        <f t="shared" si="133"/>
        <v>51</v>
      </c>
      <c r="BA150" s="293">
        <f t="shared" si="134"/>
        <v>54</v>
      </c>
      <c r="BB150" s="293">
        <f t="shared" si="135"/>
        <v>0</v>
      </c>
      <c r="BC150" s="293">
        <f t="shared" si="136"/>
        <v>59</v>
      </c>
      <c r="BD150" s="293">
        <f t="shared" si="137"/>
        <v>3</v>
      </c>
      <c r="BE150" s="293">
        <f t="shared" si="138"/>
        <v>0</v>
      </c>
      <c r="BF150" s="294">
        <f t="shared" si="139"/>
        <v>3121</v>
      </c>
      <c r="BG150" s="294">
        <f t="shared" si="117"/>
        <v>3121</v>
      </c>
      <c r="BI150" s="136">
        <f t="shared" si="140"/>
        <v>0</v>
      </c>
    </row>
    <row r="151" spans="1:61" ht="13" hidden="1" thickBot="1" x14ac:dyDescent="0.3">
      <c r="A151" s="286">
        <f>draw!A151</f>
        <v>0</v>
      </c>
      <c r="B151" s="286">
        <f>draw!B151</f>
        <v>0</v>
      </c>
      <c r="C151" s="286">
        <f>draw!C151</f>
        <v>0</v>
      </c>
      <c r="D151" s="286">
        <f>draw!E151</f>
        <v>0</v>
      </c>
      <c r="E151" s="287">
        <f>dressage!AC151</f>
        <v>150</v>
      </c>
      <c r="F151" s="288"/>
      <c r="G151" s="289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 t="s">
        <v>48</v>
      </c>
      <c r="AD151" s="290">
        <f t="shared" si="118"/>
        <v>3.8090277777777778E-2</v>
      </c>
      <c r="AE151" s="291">
        <f t="shared" si="119"/>
        <v>1248.4000000000001</v>
      </c>
      <c r="AF151" s="291">
        <f t="shared" si="120"/>
        <v>1248.4000000000001</v>
      </c>
      <c r="AG151" s="248">
        <f t="shared" si="121"/>
        <v>1398.4</v>
      </c>
      <c r="AH151" s="246">
        <f t="shared" si="122"/>
        <v>2</v>
      </c>
      <c r="AI151" s="355" t="str">
        <f t="shared" si="123"/>
        <v/>
      </c>
      <c r="AJ151" s="355" t="str">
        <f t="shared" si="124"/>
        <v/>
      </c>
      <c r="AK151" s="355" t="str">
        <f t="shared" si="125"/>
        <v/>
      </c>
      <c r="AL151" s="355" t="str">
        <f t="shared" si="126"/>
        <v/>
      </c>
      <c r="AM151" s="355" t="str">
        <f t="shared" si="127"/>
        <v/>
      </c>
      <c r="AN151" s="136" t="str">
        <f t="shared" si="116"/>
        <v/>
      </c>
      <c r="AO151" s="136" t="str">
        <f t="shared" si="116"/>
        <v/>
      </c>
      <c r="AP151" s="136" t="str">
        <f t="shared" si="116"/>
        <v/>
      </c>
      <c r="AQ151" s="136" t="str">
        <f t="shared" si="116"/>
        <v/>
      </c>
      <c r="AR151" s="136" t="str">
        <f t="shared" si="116"/>
        <v/>
      </c>
      <c r="AS151" s="292">
        <v>0</v>
      </c>
      <c r="AT151" s="292">
        <f t="shared" si="128"/>
        <v>3.8090277777777778E-2</v>
      </c>
      <c r="AU151" s="292" t="str">
        <f>draw!M$149</f>
        <v>0:3:59</v>
      </c>
      <c r="AV151" s="292">
        <f t="shared" si="129"/>
        <v>3.6122685185185188E-2</v>
      </c>
      <c r="AW151" s="293">
        <f t="shared" si="130"/>
        <v>0</v>
      </c>
      <c r="AX151" s="293">
        <f t="shared" si="131"/>
        <v>0</v>
      </c>
      <c r="AY151" s="293">
        <f t="shared" si="132"/>
        <v>0</v>
      </c>
      <c r="AZ151" s="293">
        <f t="shared" si="133"/>
        <v>51</v>
      </c>
      <c r="BA151" s="293">
        <f t="shared" si="134"/>
        <v>54</v>
      </c>
      <c r="BB151" s="293">
        <f t="shared" si="135"/>
        <v>0</v>
      </c>
      <c r="BC151" s="293">
        <f t="shared" si="136"/>
        <v>59</v>
      </c>
      <c r="BD151" s="293">
        <f t="shared" si="137"/>
        <v>3</v>
      </c>
      <c r="BE151" s="293">
        <f t="shared" si="138"/>
        <v>0</v>
      </c>
      <c r="BF151" s="294">
        <f t="shared" si="139"/>
        <v>3121</v>
      </c>
      <c r="BG151" s="294">
        <f t="shared" si="117"/>
        <v>3121</v>
      </c>
      <c r="BI151" s="136">
        <f t="shared" si="140"/>
        <v>0</v>
      </c>
    </row>
    <row r="152" spans="1:61" ht="13" hidden="1" thickBot="1" x14ac:dyDescent="0.3">
      <c r="A152" s="286">
        <f>draw!A152</f>
        <v>0</v>
      </c>
      <c r="B152" s="286">
        <f>draw!B152</f>
        <v>0</v>
      </c>
      <c r="C152" s="286">
        <f>draw!C152</f>
        <v>0</v>
      </c>
      <c r="D152" s="286">
        <f>draw!E152</f>
        <v>0</v>
      </c>
      <c r="E152" s="287">
        <f>dressage!AC152</f>
        <v>150</v>
      </c>
      <c r="F152" s="288"/>
      <c r="G152" s="289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 t="s">
        <v>48</v>
      </c>
      <c r="AD152" s="290">
        <f t="shared" si="118"/>
        <v>3.8090277777777778E-2</v>
      </c>
      <c r="AE152" s="291">
        <f t="shared" si="119"/>
        <v>1248.4000000000001</v>
      </c>
      <c r="AF152" s="291">
        <f t="shared" si="120"/>
        <v>1248.4000000000001</v>
      </c>
      <c r="AG152" s="248">
        <f t="shared" si="121"/>
        <v>1398.4</v>
      </c>
      <c r="AH152" s="246">
        <f t="shared" si="122"/>
        <v>2</v>
      </c>
      <c r="AI152" s="355" t="str">
        <f t="shared" si="123"/>
        <v/>
      </c>
      <c r="AJ152" s="355" t="str">
        <f t="shared" si="124"/>
        <v/>
      </c>
      <c r="AK152" s="355" t="str">
        <f t="shared" si="125"/>
        <v/>
      </c>
      <c r="AL152" s="355" t="str">
        <f t="shared" si="126"/>
        <v/>
      </c>
      <c r="AM152" s="355" t="str">
        <f t="shared" si="127"/>
        <v/>
      </c>
      <c r="AN152" s="136" t="str">
        <f t="shared" si="116"/>
        <v/>
      </c>
      <c r="AO152" s="136" t="str">
        <f t="shared" si="116"/>
        <v/>
      </c>
      <c r="AP152" s="136" t="str">
        <f t="shared" si="116"/>
        <v/>
      </c>
      <c r="AQ152" s="136" t="str">
        <f t="shared" si="116"/>
        <v/>
      </c>
      <c r="AR152" s="136" t="str">
        <f t="shared" si="116"/>
        <v/>
      </c>
      <c r="AS152" s="292">
        <v>0</v>
      </c>
      <c r="AT152" s="292">
        <f t="shared" si="128"/>
        <v>3.8090277777777778E-2</v>
      </c>
      <c r="AU152" s="292" t="str">
        <f>draw!M$149</f>
        <v>0:3:59</v>
      </c>
      <c r="AV152" s="292">
        <f t="shared" si="129"/>
        <v>3.6122685185185188E-2</v>
      </c>
      <c r="AW152" s="293">
        <f t="shared" si="130"/>
        <v>0</v>
      </c>
      <c r="AX152" s="293">
        <f t="shared" si="131"/>
        <v>0</v>
      </c>
      <c r="AY152" s="293">
        <f t="shared" si="132"/>
        <v>0</v>
      </c>
      <c r="AZ152" s="293">
        <f t="shared" si="133"/>
        <v>51</v>
      </c>
      <c r="BA152" s="293">
        <f t="shared" si="134"/>
        <v>54</v>
      </c>
      <c r="BB152" s="293">
        <f t="shared" si="135"/>
        <v>0</v>
      </c>
      <c r="BC152" s="293">
        <f t="shared" si="136"/>
        <v>59</v>
      </c>
      <c r="BD152" s="293">
        <f t="shared" si="137"/>
        <v>3</v>
      </c>
      <c r="BE152" s="293">
        <f t="shared" si="138"/>
        <v>0</v>
      </c>
      <c r="BF152" s="294">
        <f t="shared" si="139"/>
        <v>3121</v>
      </c>
      <c r="BG152" s="294">
        <f t="shared" si="117"/>
        <v>3121</v>
      </c>
      <c r="BI152" s="136">
        <f t="shared" si="140"/>
        <v>0</v>
      </c>
    </row>
    <row r="153" spans="1:61" ht="13" hidden="1" thickBot="1" x14ac:dyDescent="0.3">
      <c r="A153" s="286">
        <f>draw!A153</f>
        <v>0</v>
      </c>
      <c r="B153" s="286">
        <f>draw!B153</f>
        <v>0</v>
      </c>
      <c r="C153" s="286">
        <f>draw!C153</f>
        <v>0</v>
      </c>
      <c r="D153" s="286">
        <f>draw!E153</f>
        <v>0</v>
      </c>
      <c r="E153" s="287">
        <f>dressage!AC153</f>
        <v>150</v>
      </c>
      <c r="F153" s="288"/>
      <c r="G153" s="289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 t="s">
        <v>48</v>
      </c>
      <c r="AD153" s="290">
        <f t="shared" si="118"/>
        <v>3.8090277777777778E-2</v>
      </c>
      <c r="AE153" s="291">
        <f t="shared" si="119"/>
        <v>1248.4000000000001</v>
      </c>
      <c r="AF153" s="291">
        <f t="shared" si="120"/>
        <v>1248.4000000000001</v>
      </c>
      <c r="AG153" s="248">
        <f t="shared" si="121"/>
        <v>1398.4</v>
      </c>
      <c r="AH153" s="246">
        <f t="shared" si="122"/>
        <v>2</v>
      </c>
      <c r="AI153" s="355" t="str">
        <f t="shared" si="123"/>
        <v/>
      </c>
      <c r="AJ153" s="355" t="str">
        <f t="shared" si="124"/>
        <v/>
      </c>
      <c r="AK153" s="355" t="str">
        <f t="shared" si="125"/>
        <v/>
      </c>
      <c r="AL153" s="355" t="str">
        <f t="shared" si="126"/>
        <v/>
      </c>
      <c r="AM153" s="355" t="str">
        <f t="shared" si="127"/>
        <v/>
      </c>
      <c r="AN153" s="136" t="str">
        <f t="shared" si="116"/>
        <v/>
      </c>
      <c r="AO153" s="136" t="str">
        <f t="shared" si="116"/>
        <v/>
      </c>
      <c r="AP153" s="136" t="str">
        <f t="shared" si="116"/>
        <v/>
      </c>
      <c r="AQ153" s="136" t="str">
        <f t="shared" si="116"/>
        <v/>
      </c>
      <c r="AR153" s="136" t="str">
        <f t="shared" si="116"/>
        <v/>
      </c>
      <c r="AS153" s="292">
        <v>0</v>
      </c>
      <c r="AT153" s="292">
        <f t="shared" si="128"/>
        <v>3.8090277777777778E-2</v>
      </c>
      <c r="AU153" s="292" t="str">
        <f>draw!M$149</f>
        <v>0:3:59</v>
      </c>
      <c r="AV153" s="292">
        <f t="shared" si="129"/>
        <v>3.6122685185185188E-2</v>
      </c>
      <c r="AW153" s="293">
        <f t="shared" si="130"/>
        <v>0</v>
      </c>
      <c r="AX153" s="293">
        <f t="shared" si="131"/>
        <v>0</v>
      </c>
      <c r="AY153" s="293">
        <f t="shared" si="132"/>
        <v>0</v>
      </c>
      <c r="AZ153" s="293">
        <f t="shared" si="133"/>
        <v>51</v>
      </c>
      <c r="BA153" s="293">
        <f t="shared" si="134"/>
        <v>54</v>
      </c>
      <c r="BB153" s="293">
        <f t="shared" si="135"/>
        <v>0</v>
      </c>
      <c r="BC153" s="293">
        <f t="shared" si="136"/>
        <v>59</v>
      </c>
      <c r="BD153" s="293">
        <f t="shared" si="137"/>
        <v>3</v>
      </c>
      <c r="BE153" s="293">
        <f t="shared" si="138"/>
        <v>0</v>
      </c>
      <c r="BF153" s="294">
        <f t="shared" si="139"/>
        <v>3121</v>
      </c>
      <c r="BG153" s="294">
        <f t="shared" si="117"/>
        <v>3121</v>
      </c>
      <c r="BI153" s="136">
        <f t="shared" si="140"/>
        <v>0</v>
      </c>
    </row>
    <row r="154" spans="1:61" ht="13" hidden="1" thickBot="1" x14ac:dyDescent="0.3">
      <c r="A154" s="286">
        <f>draw!A154</f>
        <v>0</v>
      </c>
      <c r="B154" s="286">
        <f>draw!B154</f>
        <v>0</v>
      </c>
      <c r="C154" s="286">
        <f>draw!C154</f>
        <v>0</v>
      </c>
      <c r="D154" s="286">
        <f>draw!E154</f>
        <v>0</v>
      </c>
      <c r="E154" s="287">
        <f>dressage!AC154</f>
        <v>150</v>
      </c>
      <c r="F154" s="288"/>
      <c r="G154" s="289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 t="s">
        <v>48</v>
      </c>
      <c r="AD154" s="290">
        <f t="shared" si="118"/>
        <v>3.8090277777777778E-2</v>
      </c>
      <c r="AE154" s="291">
        <f t="shared" si="119"/>
        <v>1248.4000000000001</v>
      </c>
      <c r="AF154" s="291">
        <f t="shared" si="120"/>
        <v>1248.4000000000001</v>
      </c>
      <c r="AG154" s="248">
        <f t="shared" si="121"/>
        <v>1398.4</v>
      </c>
      <c r="AH154" s="246">
        <f t="shared" si="122"/>
        <v>2</v>
      </c>
      <c r="AI154" s="355" t="str">
        <f t="shared" si="123"/>
        <v/>
      </c>
      <c r="AJ154" s="355" t="str">
        <f t="shared" si="124"/>
        <v/>
      </c>
      <c r="AK154" s="355" t="str">
        <f t="shared" si="125"/>
        <v/>
      </c>
      <c r="AL154" s="355" t="str">
        <f t="shared" si="126"/>
        <v/>
      </c>
      <c r="AM154" s="355" t="str">
        <f t="shared" si="127"/>
        <v/>
      </c>
      <c r="AN154" s="136" t="str">
        <f t="shared" si="116"/>
        <v/>
      </c>
      <c r="AO154" s="136" t="str">
        <f t="shared" si="116"/>
        <v/>
      </c>
      <c r="AP154" s="136" t="str">
        <f t="shared" si="116"/>
        <v/>
      </c>
      <c r="AQ154" s="136" t="str">
        <f t="shared" si="116"/>
        <v/>
      </c>
      <c r="AR154" s="136" t="str">
        <f t="shared" si="116"/>
        <v/>
      </c>
      <c r="AS154" s="292">
        <v>0</v>
      </c>
      <c r="AT154" s="292">
        <f t="shared" si="128"/>
        <v>3.8090277777777778E-2</v>
      </c>
      <c r="AU154" s="292" t="str">
        <f>draw!M$149</f>
        <v>0:3:59</v>
      </c>
      <c r="AV154" s="292">
        <f t="shared" si="129"/>
        <v>3.6122685185185188E-2</v>
      </c>
      <c r="AW154" s="293">
        <f t="shared" si="130"/>
        <v>0</v>
      </c>
      <c r="AX154" s="293">
        <f t="shared" si="131"/>
        <v>0</v>
      </c>
      <c r="AY154" s="293">
        <f t="shared" si="132"/>
        <v>0</v>
      </c>
      <c r="AZ154" s="293">
        <f t="shared" si="133"/>
        <v>51</v>
      </c>
      <c r="BA154" s="293">
        <f t="shared" si="134"/>
        <v>54</v>
      </c>
      <c r="BB154" s="293">
        <f t="shared" si="135"/>
        <v>0</v>
      </c>
      <c r="BC154" s="293">
        <f t="shared" si="136"/>
        <v>59</v>
      </c>
      <c r="BD154" s="293">
        <f t="shared" si="137"/>
        <v>3</v>
      </c>
      <c r="BE154" s="293">
        <f t="shared" si="138"/>
        <v>0</v>
      </c>
      <c r="BF154" s="294">
        <f t="shared" si="139"/>
        <v>3121</v>
      </c>
      <c r="BG154" s="294">
        <f t="shared" si="117"/>
        <v>3121</v>
      </c>
      <c r="BI154" s="136">
        <f t="shared" si="140"/>
        <v>0</v>
      </c>
    </row>
    <row r="155" spans="1:61" ht="13" hidden="1" thickBot="1" x14ac:dyDescent="0.3">
      <c r="A155" s="286">
        <f>draw!A155</f>
        <v>0</v>
      </c>
      <c r="B155" s="286">
        <f>draw!B155</f>
        <v>0</v>
      </c>
      <c r="C155" s="286">
        <f>draw!C155</f>
        <v>0</v>
      </c>
      <c r="D155" s="286">
        <f>draw!E155</f>
        <v>0</v>
      </c>
      <c r="E155" s="287">
        <f>dressage!AC155</f>
        <v>150</v>
      </c>
      <c r="F155" s="288"/>
      <c r="G155" s="289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 t="s">
        <v>48</v>
      </c>
      <c r="AD155" s="290">
        <f t="shared" si="118"/>
        <v>3.8090277777777778E-2</v>
      </c>
      <c r="AE155" s="291">
        <f t="shared" si="119"/>
        <v>1248.4000000000001</v>
      </c>
      <c r="AF155" s="291">
        <f t="shared" si="120"/>
        <v>1248.4000000000001</v>
      </c>
      <c r="AG155" s="248">
        <f t="shared" si="121"/>
        <v>1398.4</v>
      </c>
      <c r="AH155" s="246">
        <f t="shared" si="122"/>
        <v>2</v>
      </c>
      <c r="AI155" s="355" t="str">
        <f t="shared" si="123"/>
        <v/>
      </c>
      <c r="AJ155" s="355" t="str">
        <f t="shared" si="124"/>
        <v/>
      </c>
      <c r="AK155" s="355" t="str">
        <f t="shared" si="125"/>
        <v/>
      </c>
      <c r="AL155" s="355" t="str">
        <f t="shared" si="126"/>
        <v/>
      </c>
      <c r="AM155" s="355" t="str">
        <f t="shared" si="127"/>
        <v/>
      </c>
      <c r="AN155" s="136" t="str">
        <f t="shared" si="116"/>
        <v/>
      </c>
      <c r="AO155" s="136" t="str">
        <f t="shared" si="116"/>
        <v/>
      </c>
      <c r="AP155" s="136" t="str">
        <f t="shared" si="116"/>
        <v/>
      </c>
      <c r="AQ155" s="136" t="str">
        <f t="shared" si="116"/>
        <v/>
      </c>
      <c r="AR155" s="136" t="str">
        <f t="shared" si="116"/>
        <v/>
      </c>
      <c r="AS155" s="292">
        <v>0</v>
      </c>
      <c r="AT155" s="292">
        <f t="shared" si="128"/>
        <v>3.8090277777777778E-2</v>
      </c>
      <c r="AU155" s="292" t="str">
        <f>draw!M$149</f>
        <v>0:3:59</v>
      </c>
      <c r="AV155" s="292">
        <f t="shared" si="129"/>
        <v>3.6122685185185188E-2</v>
      </c>
      <c r="AW155" s="293">
        <f t="shared" si="130"/>
        <v>0</v>
      </c>
      <c r="AX155" s="293">
        <f t="shared" si="131"/>
        <v>0</v>
      </c>
      <c r="AY155" s="293">
        <f t="shared" si="132"/>
        <v>0</v>
      </c>
      <c r="AZ155" s="293">
        <f t="shared" si="133"/>
        <v>51</v>
      </c>
      <c r="BA155" s="293">
        <f t="shared" si="134"/>
        <v>54</v>
      </c>
      <c r="BB155" s="293">
        <f t="shared" si="135"/>
        <v>0</v>
      </c>
      <c r="BC155" s="293">
        <f t="shared" si="136"/>
        <v>59</v>
      </c>
      <c r="BD155" s="293">
        <f t="shared" si="137"/>
        <v>3</v>
      </c>
      <c r="BE155" s="293">
        <f t="shared" si="138"/>
        <v>0</v>
      </c>
      <c r="BF155" s="294">
        <f t="shared" si="139"/>
        <v>3121</v>
      </c>
      <c r="BG155" s="294">
        <f t="shared" si="117"/>
        <v>3121</v>
      </c>
      <c r="BI155" s="136">
        <f t="shared" si="140"/>
        <v>0</v>
      </c>
    </row>
    <row r="156" spans="1:61" ht="13" hidden="1" thickBot="1" x14ac:dyDescent="0.3">
      <c r="A156" s="286">
        <f>draw!A156</f>
        <v>0</v>
      </c>
      <c r="B156" s="286">
        <f>draw!B156</f>
        <v>0</v>
      </c>
      <c r="C156" s="286">
        <f>draw!C156</f>
        <v>0</v>
      </c>
      <c r="D156" s="286">
        <f>draw!E156</f>
        <v>0</v>
      </c>
      <c r="E156" s="287">
        <f>dressage!AC156</f>
        <v>150</v>
      </c>
      <c r="F156" s="288"/>
      <c r="G156" s="289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 t="s">
        <v>48</v>
      </c>
      <c r="AD156" s="290">
        <f t="shared" si="118"/>
        <v>3.8090277777777778E-2</v>
      </c>
      <c r="AE156" s="291">
        <f t="shared" si="119"/>
        <v>1248.4000000000001</v>
      </c>
      <c r="AF156" s="291">
        <f t="shared" si="120"/>
        <v>1248.4000000000001</v>
      </c>
      <c r="AG156" s="248">
        <f t="shared" si="121"/>
        <v>1398.4</v>
      </c>
      <c r="AH156" s="246">
        <f t="shared" si="122"/>
        <v>2</v>
      </c>
      <c r="AI156" s="355" t="str">
        <f t="shared" si="123"/>
        <v/>
      </c>
      <c r="AJ156" s="355" t="str">
        <f t="shared" si="124"/>
        <v/>
      </c>
      <c r="AK156" s="355" t="str">
        <f t="shared" si="125"/>
        <v/>
      </c>
      <c r="AL156" s="355" t="str">
        <f t="shared" si="126"/>
        <v/>
      </c>
      <c r="AM156" s="355" t="str">
        <f t="shared" si="127"/>
        <v/>
      </c>
      <c r="AN156" s="136" t="str">
        <f t="shared" si="116"/>
        <v/>
      </c>
      <c r="AO156" s="136" t="str">
        <f t="shared" si="116"/>
        <v/>
      </c>
      <c r="AP156" s="136" t="str">
        <f t="shared" si="116"/>
        <v/>
      </c>
      <c r="AQ156" s="136" t="str">
        <f t="shared" si="116"/>
        <v/>
      </c>
      <c r="AR156" s="136" t="str">
        <f t="shared" si="116"/>
        <v/>
      </c>
      <c r="AS156" s="292">
        <v>0</v>
      </c>
      <c r="AT156" s="292">
        <f t="shared" si="128"/>
        <v>3.8090277777777778E-2</v>
      </c>
      <c r="AU156" s="292" t="str">
        <f>draw!M$149</f>
        <v>0:3:59</v>
      </c>
      <c r="AV156" s="292">
        <f t="shared" si="129"/>
        <v>3.6122685185185188E-2</v>
      </c>
      <c r="AW156" s="293">
        <f t="shared" si="130"/>
        <v>0</v>
      </c>
      <c r="AX156" s="293">
        <f t="shared" si="131"/>
        <v>0</v>
      </c>
      <c r="AY156" s="293">
        <f t="shared" si="132"/>
        <v>0</v>
      </c>
      <c r="AZ156" s="293">
        <f t="shared" si="133"/>
        <v>51</v>
      </c>
      <c r="BA156" s="293">
        <f t="shared" si="134"/>
        <v>54</v>
      </c>
      <c r="BB156" s="293">
        <f t="shared" si="135"/>
        <v>0</v>
      </c>
      <c r="BC156" s="293">
        <f t="shared" si="136"/>
        <v>59</v>
      </c>
      <c r="BD156" s="293">
        <f t="shared" si="137"/>
        <v>3</v>
      </c>
      <c r="BE156" s="293">
        <f t="shared" si="138"/>
        <v>0</v>
      </c>
      <c r="BF156" s="294">
        <f t="shared" si="139"/>
        <v>3121</v>
      </c>
      <c r="BG156" s="294">
        <f t="shared" si="117"/>
        <v>3121</v>
      </c>
      <c r="BI156" s="136">
        <f t="shared" si="140"/>
        <v>0</v>
      </c>
    </row>
    <row r="157" spans="1:61" ht="13" hidden="1" thickBot="1" x14ac:dyDescent="0.3">
      <c r="A157" s="286">
        <f>draw!A157</f>
        <v>0</v>
      </c>
      <c r="B157" s="286">
        <f>draw!B157</f>
        <v>0</v>
      </c>
      <c r="C157" s="286">
        <f>draw!C157</f>
        <v>0</v>
      </c>
      <c r="D157" s="286">
        <f>draw!E157</f>
        <v>0</v>
      </c>
      <c r="E157" s="287">
        <f>dressage!AC157</f>
        <v>150</v>
      </c>
      <c r="F157" s="288"/>
      <c r="G157" s="289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 t="s">
        <v>48</v>
      </c>
      <c r="AD157" s="290">
        <f t="shared" si="118"/>
        <v>3.8090277777777778E-2</v>
      </c>
      <c r="AE157" s="291">
        <f t="shared" si="119"/>
        <v>1248.4000000000001</v>
      </c>
      <c r="AF157" s="291">
        <f t="shared" si="120"/>
        <v>1248.4000000000001</v>
      </c>
      <c r="AG157" s="248">
        <f t="shared" si="121"/>
        <v>1398.4</v>
      </c>
      <c r="AH157" s="246">
        <f t="shared" si="122"/>
        <v>2</v>
      </c>
      <c r="AI157" s="355" t="str">
        <f t="shared" si="123"/>
        <v/>
      </c>
      <c r="AJ157" s="355" t="str">
        <f t="shared" si="124"/>
        <v/>
      </c>
      <c r="AK157" s="355" t="str">
        <f t="shared" si="125"/>
        <v/>
      </c>
      <c r="AL157" s="355" t="str">
        <f t="shared" si="126"/>
        <v/>
      </c>
      <c r="AM157" s="355" t="str">
        <f t="shared" si="127"/>
        <v/>
      </c>
      <c r="AN157" s="136" t="str">
        <f t="shared" si="116"/>
        <v/>
      </c>
      <c r="AO157" s="136" t="str">
        <f t="shared" si="116"/>
        <v/>
      </c>
      <c r="AP157" s="136" t="str">
        <f t="shared" si="116"/>
        <v/>
      </c>
      <c r="AQ157" s="136" t="str">
        <f t="shared" si="116"/>
        <v/>
      </c>
      <c r="AR157" s="136" t="str">
        <f t="shared" si="116"/>
        <v/>
      </c>
      <c r="AS157" s="292">
        <v>0</v>
      </c>
      <c r="AT157" s="292">
        <f t="shared" si="128"/>
        <v>3.8090277777777778E-2</v>
      </c>
      <c r="AU157" s="292" t="str">
        <f>draw!M$149</f>
        <v>0:3:59</v>
      </c>
      <c r="AV157" s="292">
        <f t="shared" si="129"/>
        <v>3.6122685185185188E-2</v>
      </c>
      <c r="AW157" s="293">
        <f t="shared" si="130"/>
        <v>0</v>
      </c>
      <c r="AX157" s="293">
        <f t="shared" si="131"/>
        <v>0</v>
      </c>
      <c r="AY157" s="293">
        <f t="shared" si="132"/>
        <v>0</v>
      </c>
      <c r="AZ157" s="293">
        <f t="shared" si="133"/>
        <v>51</v>
      </c>
      <c r="BA157" s="293">
        <f t="shared" si="134"/>
        <v>54</v>
      </c>
      <c r="BB157" s="293">
        <f t="shared" si="135"/>
        <v>0</v>
      </c>
      <c r="BC157" s="293">
        <f t="shared" si="136"/>
        <v>59</v>
      </c>
      <c r="BD157" s="293">
        <f t="shared" si="137"/>
        <v>3</v>
      </c>
      <c r="BE157" s="293">
        <f t="shared" si="138"/>
        <v>0</v>
      </c>
      <c r="BF157" s="294">
        <f t="shared" si="139"/>
        <v>3121</v>
      </c>
      <c r="BG157" s="294">
        <f t="shared" si="117"/>
        <v>3121</v>
      </c>
      <c r="BI157" s="136">
        <f t="shared" si="140"/>
        <v>0</v>
      </c>
    </row>
    <row r="158" spans="1:61" ht="13" hidden="1" thickBot="1" x14ac:dyDescent="0.3">
      <c r="A158" s="286">
        <f>draw!A158</f>
        <v>0</v>
      </c>
      <c r="B158" s="286">
        <f>draw!B158</f>
        <v>0</v>
      </c>
      <c r="C158" s="286">
        <f>draw!C158</f>
        <v>0</v>
      </c>
      <c r="D158" s="286">
        <f>draw!E158</f>
        <v>0</v>
      </c>
      <c r="E158" s="287">
        <f>dressage!AC158</f>
        <v>150</v>
      </c>
      <c r="F158" s="288"/>
      <c r="G158" s="289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 t="s">
        <v>48</v>
      </c>
      <c r="AD158" s="290">
        <f t="shared" si="118"/>
        <v>3.8090277777777778E-2</v>
      </c>
      <c r="AE158" s="291">
        <f t="shared" si="119"/>
        <v>1248.4000000000001</v>
      </c>
      <c r="AF158" s="291">
        <f t="shared" si="120"/>
        <v>1248.4000000000001</v>
      </c>
      <c r="AG158" s="248">
        <f t="shared" si="121"/>
        <v>1398.4</v>
      </c>
      <c r="AH158" s="246">
        <f t="shared" si="122"/>
        <v>2</v>
      </c>
      <c r="AI158" s="355" t="str">
        <f t="shared" si="123"/>
        <v/>
      </c>
      <c r="AJ158" s="355" t="str">
        <f t="shared" si="124"/>
        <v/>
      </c>
      <c r="AK158" s="355" t="str">
        <f t="shared" si="125"/>
        <v/>
      </c>
      <c r="AL158" s="355" t="str">
        <f t="shared" si="126"/>
        <v/>
      </c>
      <c r="AM158" s="355" t="str">
        <f t="shared" si="127"/>
        <v/>
      </c>
      <c r="AN158" s="136" t="str">
        <f t="shared" si="116"/>
        <v/>
      </c>
      <c r="AO158" s="136" t="str">
        <f t="shared" si="116"/>
        <v/>
      </c>
      <c r="AP158" s="136" t="str">
        <f t="shared" si="116"/>
        <v/>
      </c>
      <c r="AQ158" s="136" t="str">
        <f t="shared" si="116"/>
        <v/>
      </c>
      <c r="AR158" s="136" t="str">
        <f t="shared" si="116"/>
        <v/>
      </c>
      <c r="AS158" s="292">
        <v>0</v>
      </c>
      <c r="AT158" s="292">
        <f t="shared" si="128"/>
        <v>3.8090277777777778E-2</v>
      </c>
      <c r="AU158" s="292" t="str">
        <f>draw!M$149</f>
        <v>0:3:59</v>
      </c>
      <c r="AV158" s="292">
        <f t="shared" si="129"/>
        <v>3.6122685185185188E-2</v>
      </c>
      <c r="AW158" s="293">
        <f t="shared" si="130"/>
        <v>0</v>
      </c>
      <c r="AX158" s="293">
        <f t="shared" si="131"/>
        <v>0</v>
      </c>
      <c r="AY158" s="293">
        <f t="shared" si="132"/>
        <v>0</v>
      </c>
      <c r="AZ158" s="293">
        <f t="shared" si="133"/>
        <v>51</v>
      </c>
      <c r="BA158" s="293">
        <f t="shared" si="134"/>
        <v>54</v>
      </c>
      <c r="BB158" s="293">
        <f t="shared" si="135"/>
        <v>0</v>
      </c>
      <c r="BC158" s="293">
        <f t="shared" si="136"/>
        <v>59</v>
      </c>
      <c r="BD158" s="293">
        <f t="shared" si="137"/>
        <v>3</v>
      </c>
      <c r="BE158" s="293">
        <f t="shared" si="138"/>
        <v>0</v>
      </c>
      <c r="BF158" s="294">
        <f t="shared" si="139"/>
        <v>3121</v>
      </c>
      <c r="BG158" s="294">
        <f t="shared" si="117"/>
        <v>3121</v>
      </c>
      <c r="BI158" s="136">
        <f t="shared" si="140"/>
        <v>0</v>
      </c>
    </row>
    <row r="159" spans="1:61" ht="13" hidden="1" thickBot="1" x14ac:dyDescent="0.3">
      <c r="A159" s="286">
        <f>draw!A159</f>
        <v>0</v>
      </c>
      <c r="B159" s="286">
        <f>draw!B159</f>
        <v>0</v>
      </c>
      <c r="C159" s="286">
        <f>draw!C159</f>
        <v>0</v>
      </c>
      <c r="D159" s="286">
        <f>draw!E159</f>
        <v>0</v>
      </c>
      <c r="E159" s="287">
        <f>dressage!AC159</f>
        <v>150</v>
      </c>
      <c r="F159" s="288"/>
      <c r="G159" s="289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 t="s">
        <v>48</v>
      </c>
      <c r="AD159" s="290">
        <f t="shared" si="118"/>
        <v>3.8090277777777778E-2</v>
      </c>
      <c r="AE159" s="291">
        <f t="shared" si="119"/>
        <v>1248.4000000000001</v>
      </c>
      <c r="AF159" s="291">
        <f t="shared" si="120"/>
        <v>1248.4000000000001</v>
      </c>
      <c r="AG159" s="248">
        <f t="shared" si="121"/>
        <v>1398.4</v>
      </c>
      <c r="AH159" s="246">
        <f t="shared" si="122"/>
        <v>2</v>
      </c>
      <c r="AI159" s="355" t="str">
        <f t="shared" si="123"/>
        <v/>
      </c>
      <c r="AJ159" s="355" t="str">
        <f t="shared" si="124"/>
        <v/>
      </c>
      <c r="AK159" s="355" t="str">
        <f t="shared" si="125"/>
        <v/>
      </c>
      <c r="AL159" s="355" t="str">
        <f t="shared" si="126"/>
        <v/>
      </c>
      <c r="AM159" s="355" t="str">
        <f t="shared" si="127"/>
        <v/>
      </c>
      <c r="AN159" s="136" t="str">
        <f t="shared" si="116"/>
        <v/>
      </c>
      <c r="AO159" s="136" t="str">
        <f t="shared" si="116"/>
        <v/>
      </c>
      <c r="AP159" s="136" t="str">
        <f t="shared" si="116"/>
        <v/>
      </c>
      <c r="AQ159" s="136" t="str">
        <f t="shared" si="116"/>
        <v/>
      </c>
      <c r="AR159" s="136" t="str">
        <f t="shared" si="116"/>
        <v/>
      </c>
      <c r="AS159" s="292">
        <v>0</v>
      </c>
      <c r="AT159" s="292">
        <f t="shared" si="128"/>
        <v>3.8090277777777778E-2</v>
      </c>
      <c r="AU159" s="292" t="str">
        <f>draw!M$149</f>
        <v>0:3:59</v>
      </c>
      <c r="AV159" s="292">
        <f t="shared" si="129"/>
        <v>3.6122685185185188E-2</v>
      </c>
      <c r="AW159" s="293">
        <f t="shared" si="130"/>
        <v>0</v>
      </c>
      <c r="AX159" s="293">
        <f t="shared" si="131"/>
        <v>0</v>
      </c>
      <c r="AY159" s="293">
        <f t="shared" si="132"/>
        <v>0</v>
      </c>
      <c r="AZ159" s="293">
        <f t="shared" si="133"/>
        <v>51</v>
      </c>
      <c r="BA159" s="293">
        <f t="shared" si="134"/>
        <v>54</v>
      </c>
      <c r="BB159" s="293">
        <f t="shared" si="135"/>
        <v>0</v>
      </c>
      <c r="BC159" s="293">
        <f t="shared" si="136"/>
        <v>59</v>
      </c>
      <c r="BD159" s="293">
        <f t="shared" si="137"/>
        <v>3</v>
      </c>
      <c r="BE159" s="293">
        <f t="shared" si="138"/>
        <v>0</v>
      </c>
      <c r="BF159" s="294">
        <f t="shared" si="139"/>
        <v>3121</v>
      </c>
      <c r="BG159" s="294">
        <f t="shared" si="117"/>
        <v>3121</v>
      </c>
      <c r="BI159" s="136">
        <f t="shared" si="140"/>
        <v>0</v>
      </c>
    </row>
    <row r="160" spans="1:61" ht="13" hidden="1" thickBot="1" x14ac:dyDescent="0.3">
      <c r="A160" s="286">
        <f>draw!A160</f>
        <v>0</v>
      </c>
      <c r="B160" s="286">
        <f>draw!B160</f>
        <v>0</v>
      </c>
      <c r="C160" s="286">
        <f>draw!C160</f>
        <v>0</v>
      </c>
      <c r="D160" s="286">
        <f>draw!E160</f>
        <v>0</v>
      </c>
      <c r="E160" s="287">
        <f>dressage!AC160</f>
        <v>150</v>
      </c>
      <c r="F160" s="288"/>
      <c r="G160" s="289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 t="s">
        <v>48</v>
      </c>
      <c r="AD160" s="290">
        <f t="shared" si="118"/>
        <v>3.8090277777777778E-2</v>
      </c>
      <c r="AE160" s="291">
        <f t="shared" si="119"/>
        <v>1248.4000000000001</v>
      </c>
      <c r="AF160" s="291">
        <f t="shared" si="120"/>
        <v>1248.4000000000001</v>
      </c>
      <c r="AG160" s="248">
        <f t="shared" si="121"/>
        <v>1398.4</v>
      </c>
      <c r="AH160" s="246">
        <f t="shared" si="122"/>
        <v>2</v>
      </c>
      <c r="AI160" s="355" t="str">
        <f t="shared" si="123"/>
        <v/>
      </c>
      <c r="AJ160" s="355" t="str">
        <f t="shared" si="124"/>
        <v/>
      </c>
      <c r="AK160" s="355" t="str">
        <f t="shared" si="125"/>
        <v/>
      </c>
      <c r="AL160" s="355" t="str">
        <f t="shared" si="126"/>
        <v/>
      </c>
      <c r="AM160" s="355" t="str">
        <f t="shared" si="127"/>
        <v/>
      </c>
      <c r="AN160" s="136" t="str">
        <f t="shared" si="116"/>
        <v/>
      </c>
      <c r="AO160" s="136" t="str">
        <f t="shared" si="116"/>
        <v/>
      </c>
      <c r="AP160" s="136" t="str">
        <f t="shared" si="116"/>
        <v/>
      </c>
      <c r="AQ160" s="136" t="str">
        <f t="shared" si="116"/>
        <v/>
      </c>
      <c r="AR160" s="136" t="str">
        <f t="shared" si="116"/>
        <v/>
      </c>
      <c r="AS160" s="292">
        <v>0</v>
      </c>
      <c r="AT160" s="292">
        <f t="shared" si="128"/>
        <v>3.8090277777777778E-2</v>
      </c>
      <c r="AU160" s="292" t="str">
        <f>draw!M$149</f>
        <v>0:3:59</v>
      </c>
      <c r="AV160" s="292">
        <f t="shared" si="129"/>
        <v>3.6122685185185188E-2</v>
      </c>
      <c r="AW160" s="293">
        <f t="shared" si="130"/>
        <v>0</v>
      </c>
      <c r="AX160" s="293">
        <f t="shared" si="131"/>
        <v>0</v>
      </c>
      <c r="AY160" s="293">
        <f t="shared" si="132"/>
        <v>0</v>
      </c>
      <c r="AZ160" s="293">
        <f t="shared" si="133"/>
        <v>51</v>
      </c>
      <c r="BA160" s="293">
        <f t="shared" si="134"/>
        <v>54</v>
      </c>
      <c r="BB160" s="293">
        <f t="shared" si="135"/>
        <v>0</v>
      </c>
      <c r="BC160" s="293">
        <f t="shared" si="136"/>
        <v>59</v>
      </c>
      <c r="BD160" s="293">
        <f t="shared" si="137"/>
        <v>3</v>
      </c>
      <c r="BE160" s="293">
        <f t="shared" si="138"/>
        <v>0</v>
      </c>
      <c r="BF160" s="294">
        <f t="shared" si="139"/>
        <v>3121</v>
      </c>
      <c r="BG160" s="294">
        <f t="shared" si="117"/>
        <v>3121</v>
      </c>
      <c r="BI160" s="136">
        <f t="shared" si="140"/>
        <v>0</v>
      </c>
    </row>
    <row r="161" spans="1:61" ht="13" hidden="1" thickBot="1" x14ac:dyDescent="0.3">
      <c r="A161" s="286">
        <f>draw!A161</f>
        <v>0</v>
      </c>
      <c r="B161" s="286">
        <f>draw!B161</f>
        <v>0</v>
      </c>
      <c r="C161" s="286">
        <f>draw!C161</f>
        <v>0</v>
      </c>
      <c r="D161" s="286">
        <f>draw!E161</f>
        <v>0</v>
      </c>
      <c r="E161" s="287">
        <f>dressage!AC161</f>
        <v>150</v>
      </c>
      <c r="F161" s="288"/>
      <c r="G161" s="289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 t="s">
        <v>48</v>
      </c>
      <c r="AD161" s="290">
        <f t="shared" si="118"/>
        <v>3.8090277777777778E-2</v>
      </c>
      <c r="AE161" s="291">
        <f t="shared" si="119"/>
        <v>1248.4000000000001</v>
      </c>
      <c r="AF161" s="291">
        <f t="shared" si="120"/>
        <v>1248.4000000000001</v>
      </c>
      <c r="AG161" s="248">
        <f t="shared" si="121"/>
        <v>1398.4</v>
      </c>
      <c r="AH161" s="246">
        <f t="shared" si="122"/>
        <v>2</v>
      </c>
      <c r="AI161" s="355" t="str">
        <f t="shared" si="123"/>
        <v/>
      </c>
      <c r="AJ161" s="355" t="str">
        <f t="shared" si="124"/>
        <v/>
      </c>
      <c r="AK161" s="355" t="str">
        <f t="shared" si="125"/>
        <v/>
      </c>
      <c r="AL161" s="355" t="str">
        <f t="shared" si="126"/>
        <v/>
      </c>
      <c r="AM161" s="355" t="str">
        <f t="shared" si="127"/>
        <v/>
      </c>
      <c r="AN161" s="136" t="str">
        <f t="shared" si="116"/>
        <v/>
      </c>
      <c r="AO161" s="136" t="str">
        <f t="shared" ref="AN161:AR172" si="141">IF($D161=AO$3,$AG161,"")</f>
        <v/>
      </c>
      <c r="AP161" s="136" t="str">
        <f t="shared" si="141"/>
        <v/>
      </c>
      <c r="AQ161" s="136" t="str">
        <f t="shared" si="141"/>
        <v/>
      </c>
      <c r="AR161" s="136" t="str">
        <f t="shared" si="141"/>
        <v/>
      </c>
      <c r="AS161" s="292">
        <v>0</v>
      </c>
      <c r="AT161" s="292">
        <f t="shared" si="128"/>
        <v>3.8090277777777778E-2</v>
      </c>
      <c r="AU161" s="292" t="str">
        <f>draw!M$149</f>
        <v>0:3:59</v>
      </c>
      <c r="AV161" s="292">
        <f t="shared" si="129"/>
        <v>3.6122685185185188E-2</v>
      </c>
      <c r="AW161" s="293">
        <f t="shared" si="130"/>
        <v>0</v>
      </c>
      <c r="AX161" s="293">
        <f t="shared" si="131"/>
        <v>0</v>
      </c>
      <c r="AY161" s="293">
        <f t="shared" si="132"/>
        <v>0</v>
      </c>
      <c r="AZ161" s="293">
        <f t="shared" si="133"/>
        <v>51</v>
      </c>
      <c r="BA161" s="293">
        <f t="shared" si="134"/>
        <v>54</v>
      </c>
      <c r="BB161" s="293">
        <f t="shared" si="135"/>
        <v>0</v>
      </c>
      <c r="BC161" s="293">
        <f t="shared" si="136"/>
        <v>59</v>
      </c>
      <c r="BD161" s="293">
        <f t="shared" si="137"/>
        <v>3</v>
      </c>
      <c r="BE161" s="293">
        <f t="shared" si="138"/>
        <v>0</v>
      </c>
      <c r="BF161" s="294">
        <f t="shared" si="139"/>
        <v>3121</v>
      </c>
      <c r="BG161" s="294">
        <f t="shared" si="117"/>
        <v>3121</v>
      </c>
      <c r="BI161" s="136">
        <f t="shared" si="140"/>
        <v>0</v>
      </c>
    </row>
    <row r="162" spans="1:61" ht="13" hidden="1" thickBot="1" x14ac:dyDescent="0.3">
      <c r="A162" s="286">
        <f>draw!A162</f>
        <v>0</v>
      </c>
      <c r="B162" s="286">
        <f>draw!B162</f>
        <v>0</v>
      </c>
      <c r="C162" s="286">
        <f>draw!C162</f>
        <v>0</v>
      </c>
      <c r="D162" s="286">
        <f>draw!E162</f>
        <v>0</v>
      </c>
      <c r="E162" s="287">
        <f>dressage!AC162</f>
        <v>150</v>
      </c>
      <c r="F162" s="288"/>
      <c r="G162" s="289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 t="s">
        <v>48</v>
      </c>
      <c r="AD162" s="290">
        <f t="shared" si="118"/>
        <v>3.8090277777777778E-2</v>
      </c>
      <c r="AE162" s="291">
        <f t="shared" si="119"/>
        <v>1248.4000000000001</v>
      </c>
      <c r="AF162" s="291">
        <f t="shared" si="120"/>
        <v>1248.4000000000001</v>
      </c>
      <c r="AG162" s="248">
        <f t="shared" si="121"/>
        <v>1398.4</v>
      </c>
      <c r="AH162" s="246">
        <f t="shared" si="122"/>
        <v>2</v>
      </c>
      <c r="AI162" s="355" t="str">
        <f t="shared" si="123"/>
        <v/>
      </c>
      <c r="AJ162" s="355" t="str">
        <f t="shared" si="124"/>
        <v/>
      </c>
      <c r="AK162" s="355" t="str">
        <f t="shared" si="125"/>
        <v/>
      </c>
      <c r="AL162" s="355" t="str">
        <f t="shared" si="126"/>
        <v/>
      </c>
      <c r="AM162" s="355" t="str">
        <f t="shared" si="127"/>
        <v/>
      </c>
      <c r="AN162" s="136" t="str">
        <f t="shared" si="141"/>
        <v/>
      </c>
      <c r="AO162" s="136" t="str">
        <f t="shared" si="141"/>
        <v/>
      </c>
      <c r="AP162" s="136" t="str">
        <f t="shared" si="141"/>
        <v/>
      </c>
      <c r="AQ162" s="136" t="str">
        <f t="shared" si="141"/>
        <v/>
      </c>
      <c r="AR162" s="136" t="str">
        <f t="shared" si="141"/>
        <v/>
      </c>
      <c r="AS162" s="292">
        <v>0</v>
      </c>
      <c r="AT162" s="292">
        <f t="shared" si="128"/>
        <v>3.8090277777777778E-2</v>
      </c>
      <c r="AU162" s="292" t="str">
        <f>draw!M$149</f>
        <v>0:3:59</v>
      </c>
      <c r="AV162" s="292">
        <f t="shared" si="129"/>
        <v>3.6122685185185188E-2</v>
      </c>
      <c r="AW162" s="293">
        <f t="shared" si="130"/>
        <v>0</v>
      </c>
      <c r="AX162" s="293">
        <f t="shared" si="131"/>
        <v>0</v>
      </c>
      <c r="AY162" s="293">
        <f t="shared" si="132"/>
        <v>0</v>
      </c>
      <c r="AZ162" s="293">
        <f t="shared" si="133"/>
        <v>51</v>
      </c>
      <c r="BA162" s="293">
        <f t="shared" si="134"/>
        <v>54</v>
      </c>
      <c r="BB162" s="293">
        <f t="shared" si="135"/>
        <v>0</v>
      </c>
      <c r="BC162" s="293">
        <f t="shared" si="136"/>
        <v>59</v>
      </c>
      <c r="BD162" s="293">
        <f t="shared" si="137"/>
        <v>3</v>
      </c>
      <c r="BE162" s="293">
        <f t="shared" si="138"/>
        <v>0</v>
      </c>
      <c r="BF162" s="294">
        <f t="shared" si="139"/>
        <v>3121</v>
      </c>
      <c r="BG162" s="294">
        <f t="shared" si="117"/>
        <v>3121</v>
      </c>
      <c r="BI162" s="136">
        <f t="shared" si="140"/>
        <v>0</v>
      </c>
    </row>
    <row r="163" spans="1:61" ht="13" hidden="1" thickBot="1" x14ac:dyDescent="0.3">
      <c r="A163" s="286">
        <f>draw!A163</f>
        <v>0</v>
      </c>
      <c r="B163" s="286">
        <f>draw!B163</f>
        <v>0</v>
      </c>
      <c r="C163" s="286">
        <f>draw!C163</f>
        <v>0</v>
      </c>
      <c r="D163" s="286">
        <f>draw!E163</f>
        <v>0</v>
      </c>
      <c r="E163" s="287">
        <f>dressage!AC163</f>
        <v>150</v>
      </c>
      <c r="F163" s="288"/>
      <c r="G163" s="289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 t="s">
        <v>48</v>
      </c>
      <c r="AD163" s="290">
        <f t="shared" si="118"/>
        <v>3.8090277777777778E-2</v>
      </c>
      <c r="AE163" s="291">
        <f t="shared" si="119"/>
        <v>1248.4000000000001</v>
      </c>
      <c r="AF163" s="291">
        <f t="shared" si="120"/>
        <v>1248.4000000000001</v>
      </c>
      <c r="AG163" s="248">
        <f t="shared" si="121"/>
        <v>1398.4</v>
      </c>
      <c r="AH163" s="246">
        <f t="shared" si="122"/>
        <v>2</v>
      </c>
      <c r="AI163" s="355" t="str">
        <f t="shared" si="123"/>
        <v/>
      </c>
      <c r="AJ163" s="355" t="str">
        <f t="shared" si="124"/>
        <v/>
      </c>
      <c r="AK163" s="355" t="str">
        <f t="shared" si="125"/>
        <v/>
      </c>
      <c r="AL163" s="355" t="str">
        <f t="shared" si="126"/>
        <v/>
      </c>
      <c r="AM163" s="355" t="str">
        <f t="shared" si="127"/>
        <v/>
      </c>
      <c r="AN163" s="136" t="str">
        <f t="shared" si="141"/>
        <v/>
      </c>
      <c r="AO163" s="136" t="str">
        <f t="shared" si="141"/>
        <v/>
      </c>
      <c r="AP163" s="136" t="str">
        <f t="shared" si="141"/>
        <v/>
      </c>
      <c r="AQ163" s="136" t="str">
        <f t="shared" si="141"/>
        <v/>
      </c>
      <c r="AR163" s="136" t="str">
        <f t="shared" si="141"/>
        <v/>
      </c>
      <c r="AS163" s="292">
        <v>0</v>
      </c>
      <c r="AT163" s="292">
        <f t="shared" si="128"/>
        <v>3.8090277777777778E-2</v>
      </c>
      <c r="AU163" s="292" t="str">
        <f>draw!M$149</f>
        <v>0:3:59</v>
      </c>
      <c r="AV163" s="292">
        <f t="shared" si="129"/>
        <v>3.6122685185185188E-2</v>
      </c>
      <c r="AW163" s="293">
        <f t="shared" si="130"/>
        <v>0</v>
      </c>
      <c r="AX163" s="293">
        <f t="shared" si="131"/>
        <v>0</v>
      </c>
      <c r="AY163" s="293">
        <f t="shared" si="132"/>
        <v>0</v>
      </c>
      <c r="AZ163" s="293">
        <f t="shared" si="133"/>
        <v>51</v>
      </c>
      <c r="BA163" s="293">
        <f t="shared" si="134"/>
        <v>54</v>
      </c>
      <c r="BB163" s="293">
        <f t="shared" si="135"/>
        <v>0</v>
      </c>
      <c r="BC163" s="293">
        <f t="shared" si="136"/>
        <v>59</v>
      </c>
      <c r="BD163" s="293">
        <f t="shared" si="137"/>
        <v>3</v>
      </c>
      <c r="BE163" s="293">
        <f t="shared" si="138"/>
        <v>0</v>
      </c>
      <c r="BF163" s="294">
        <f t="shared" si="139"/>
        <v>3121</v>
      </c>
      <c r="BG163" s="294">
        <f t="shared" si="117"/>
        <v>3121</v>
      </c>
      <c r="BI163" s="136">
        <f t="shared" si="140"/>
        <v>0</v>
      </c>
    </row>
    <row r="164" spans="1:61" ht="13" hidden="1" thickBot="1" x14ac:dyDescent="0.3">
      <c r="A164" s="286">
        <f>draw!A164</f>
        <v>0</v>
      </c>
      <c r="B164" s="286">
        <f>draw!B164</f>
        <v>0</v>
      </c>
      <c r="C164" s="286">
        <f>draw!C164</f>
        <v>0</v>
      </c>
      <c r="D164" s="286">
        <f>draw!E164</f>
        <v>0</v>
      </c>
      <c r="E164" s="287">
        <f>dressage!AC164</f>
        <v>150</v>
      </c>
      <c r="F164" s="288"/>
      <c r="G164" s="289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 t="s">
        <v>48</v>
      </c>
      <c r="AD164" s="290">
        <f t="shared" si="118"/>
        <v>3.8090277777777778E-2</v>
      </c>
      <c r="AE164" s="291">
        <f t="shared" si="119"/>
        <v>1248.4000000000001</v>
      </c>
      <c r="AF164" s="291">
        <f t="shared" si="120"/>
        <v>1248.4000000000001</v>
      </c>
      <c r="AG164" s="248">
        <f t="shared" si="121"/>
        <v>1398.4</v>
      </c>
      <c r="AH164" s="246">
        <f t="shared" si="122"/>
        <v>2</v>
      </c>
      <c r="AI164" s="355" t="str">
        <f t="shared" si="123"/>
        <v/>
      </c>
      <c r="AJ164" s="355" t="str">
        <f t="shared" si="124"/>
        <v/>
      </c>
      <c r="AK164" s="355" t="str">
        <f t="shared" si="125"/>
        <v/>
      </c>
      <c r="AL164" s="355" t="str">
        <f t="shared" si="126"/>
        <v/>
      </c>
      <c r="AM164" s="355" t="str">
        <f t="shared" si="127"/>
        <v/>
      </c>
      <c r="AN164" s="136" t="str">
        <f t="shared" si="141"/>
        <v/>
      </c>
      <c r="AO164" s="136" t="str">
        <f t="shared" si="141"/>
        <v/>
      </c>
      <c r="AP164" s="136" t="str">
        <f t="shared" si="141"/>
        <v/>
      </c>
      <c r="AQ164" s="136" t="str">
        <f t="shared" si="141"/>
        <v/>
      </c>
      <c r="AR164" s="136" t="str">
        <f t="shared" si="141"/>
        <v/>
      </c>
      <c r="AS164" s="292">
        <v>0</v>
      </c>
      <c r="AT164" s="292">
        <f t="shared" si="128"/>
        <v>3.8090277777777778E-2</v>
      </c>
      <c r="AU164" s="292" t="str">
        <f>draw!M$149</f>
        <v>0:3:59</v>
      </c>
      <c r="AV164" s="292">
        <f t="shared" si="129"/>
        <v>3.6122685185185188E-2</v>
      </c>
      <c r="AW164" s="293">
        <f t="shared" si="130"/>
        <v>0</v>
      </c>
      <c r="AX164" s="293">
        <f t="shared" si="131"/>
        <v>0</v>
      </c>
      <c r="AY164" s="293">
        <f t="shared" si="132"/>
        <v>0</v>
      </c>
      <c r="AZ164" s="293">
        <f t="shared" si="133"/>
        <v>51</v>
      </c>
      <c r="BA164" s="293">
        <f t="shared" si="134"/>
        <v>54</v>
      </c>
      <c r="BB164" s="293">
        <f t="shared" si="135"/>
        <v>0</v>
      </c>
      <c r="BC164" s="293">
        <f t="shared" si="136"/>
        <v>59</v>
      </c>
      <c r="BD164" s="293">
        <f t="shared" si="137"/>
        <v>3</v>
      </c>
      <c r="BE164" s="293">
        <f t="shared" si="138"/>
        <v>0</v>
      </c>
      <c r="BF164" s="294">
        <f t="shared" si="139"/>
        <v>3121</v>
      </c>
      <c r="BG164" s="294">
        <f t="shared" si="117"/>
        <v>3121</v>
      </c>
      <c r="BI164" s="136">
        <f t="shared" si="140"/>
        <v>0</v>
      </c>
    </row>
    <row r="165" spans="1:61" ht="13" hidden="1" thickBot="1" x14ac:dyDescent="0.3">
      <c r="A165" s="286">
        <f>draw!A165</f>
        <v>0</v>
      </c>
      <c r="B165" s="286">
        <f>draw!B165</f>
        <v>0</v>
      </c>
      <c r="C165" s="286">
        <f>draw!C165</f>
        <v>0</v>
      </c>
      <c r="D165" s="286">
        <f>draw!E165</f>
        <v>0</v>
      </c>
      <c r="E165" s="287">
        <f>dressage!AC165</f>
        <v>150</v>
      </c>
      <c r="F165" s="288"/>
      <c r="G165" s="289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 t="s">
        <v>48</v>
      </c>
      <c r="AD165" s="290">
        <f t="shared" si="118"/>
        <v>3.8090277777777778E-2</v>
      </c>
      <c r="AE165" s="291">
        <f t="shared" si="119"/>
        <v>1248.4000000000001</v>
      </c>
      <c r="AF165" s="291">
        <f t="shared" si="120"/>
        <v>1248.4000000000001</v>
      </c>
      <c r="AG165" s="248">
        <f t="shared" si="121"/>
        <v>1398.4</v>
      </c>
      <c r="AH165" s="246">
        <f t="shared" si="122"/>
        <v>2</v>
      </c>
      <c r="AI165" s="355" t="str">
        <f t="shared" si="123"/>
        <v/>
      </c>
      <c r="AJ165" s="355" t="str">
        <f t="shared" si="124"/>
        <v/>
      </c>
      <c r="AK165" s="355" t="str">
        <f t="shared" si="125"/>
        <v/>
      </c>
      <c r="AL165" s="355" t="str">
        <f t="shared" si="126"/>
        <v/>
      </c>
      <c r="AM165" s="355" t="str">
        <f t="shared" si="127"/>
        <v/>
      </c>
      <c r="AN165" s="136" t="str">
        <f t="shared" si="141"/>
        <v/>
      </c>
      <c r="AO165" s="136" t="str">
        <f t="shared" si="141"/>
        <v/>
      </c>
      <c r="AP165" s="136" t="str">
        <f t="shared" si="141"/>
        <v/>
      </c>
      <c r="AQ165" s="136" t="str">
        <f t="shared" si="141"/>
        <v/>
      </c>
      <c r="AR165" s="136" t="str">
        <f t="shared" si="141"/>
        <v/>
      </c>
      <c r="AS165" s="292">
        <v>0</v>
      </c>
      <c r="AT165" s="292">
        <f t="shared" si="128"/>
        <v>3.8090277777777778E-2</v>
      </c>
      <c r="AU165" s="292" t="str">
        <f>draw!M$149</f>
        <v>0:3:59</v>
      </c>
      <c r="AV165" s="292">
        <f t="shared" si="129"/>
        <v>3.6122685185185188E-2</v>
      </c>
      <c r="AW165" s="293">
        <f t="shared" si="130"/>
        <v>0</v>
      </c>
      <c r="AX165" s="293">
        <f t="shared" si="131"/>
        <v>0</v>
      </c>
      <c r="AY165" s="293">
        <f t="shared" si="132"/>
        <v>0</v>
      </c>
      <c r="AZ165" s="293">
        <f t="shared" si="133"/>
        <v>51</v>
      </c>
      <c r="BA165" s="293">
        <f t="shared" si="134"/>
        <v>54</v>
      </c>
      <c r="BB165" s="293">
        <f t="shared" si="135"/>
        <v>0</v>
      </c>
      <c r="BC165" s="293">
        <f t="shared" si="136"/>
        <v>59</v>
      </c>
      <c r="BD165" s="293">
        <f t="shared" si="137"/>
        <v>3</v>
      </c>
      <c r="BE165" s="293">
        <f t="shared" si="138"/>
        <v>0</v>
      </c>
      <c r="BF165" s="294">
        <f t="shared" si="139"/>
        <v>3121</v>
      </c>
      <c r="BG165" s="294">
        <f t="shared" si="117"/>
        <v>3121</v>
      </c>
      <c r="BI165" s="136">
        <f t="shared" si="140"/>
        <v>0</v>
      </c>
    </row>
    <row r="166" spans="1:61" ht="13" hidden="1" thickBot="1" x14ac:dyDescent="0.3">
      <c r="A166" s="286">
        <f>draw!A166</f>
        <v>0</v>
      </c>
      <c r="B166" s="286">
        <f>draw!B166</f>
        <v>0</v>
      </c>
      <c r="C166" s="286">
        <f>draw!C166</f>
        <v>0</v>
      </c>
      <c r="D166" s="286">
        <f>draw!E166</f>
        <v>0</v>
      </c>
      <c r="E166" s="287">
        <f>dressage!AC166</f>
        <v>150</v>
      </c>
      <c r="F166" s="288"/>
      <c r="G166" s="289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 t="s">
        <v>48</v>
      </c>
      <c r="AD166" s="290">
        <f t="shared" si="118"/>
        <v>3.8090277777777778E-2</v>
      </c>
      <c r="AE166" s="291">
        <f t="shared" si="119"/>
        <v>1248.4000000000001</v>
      </c>
      <c r="AF166" s="291">
        <f t="shared" si="120"/>
        <v>1248.4000000000001</v>
      </c>
      <c r="AG166" s="248">
        <f t="shared" si="121"/>
        <v>1398.4</v>
      </c>
      <c r="AH166" s="246">
        <f t="shared" si="122"/>
        <v>2</v>
      </c>
      <c r="AI166" s="355" t="str">
        <f t="shared" si="123"/>
        <v/>
      </c>
      <c r="AJ166" s="355" t="str">
        <f t="shared" si="124"/>
        <v/>
      </c>
      <c r="AK166" s="355" t="str">
        <f t="shared" si="125"/>
        <v/>
      </c>
      <c r="AL166" s="355" t="str">
        <f t="shared" si="126"/>
        <v/>
      </c>
      <c r="AM166" s="355" t="str">
        <f t="shared" si="127"/>
        <v/>
      </c>
      <c r="AN166" s="136" t="str">
        <f t="shared" si="141"/>
        <v/>
      </c>
      <c r="AO166" s="136" t="str">
        <f t="shared" si="141"/>
        <v/>
      </c>
      <c r="AP166" s="136" t="str">
        <f t="shared" si="141"/>
        <v/>
      </c>
      <c r="AQ166" s="136" t="str">
        <f t="shared" si="141"/>
        <v/>
      </c>
      <c r="AR166" s="136" t="str">
        <f t="shared" si="141"/>
        <v/>
      </c>
      <c r="AS166" s="292">
        <v>0</v>
      </c>
      <c r="AT166" s="292">
        <f t="shared" si="128"/>
        <v>3.8090277777777778E-2</v>
      </c>
      <c r="AU166" s="292" t="str">
        <f>draw!M$149</f>
        <v>0:3:59</v>
      </c>
      <c r="AV166" s="292">
        <f t="shared" si="129"/>
        <v>3.6122685185185188E-2</v>
      </c>
      <c r="AW166" s="293">
        <f t="shared" si="130"/>
        <v>0</v>
      </c>
      <c r="AX166" s="293">
        <f t="shared" si="131"/>
        <v>0</v>
      </c>
      <c r="AY166" s="293">
        <f t="shared" si="132"/>
        <v>0</v>
      </c>
      <c r="AZ166" s="293">
        <f t="shared" si="133"/>
        <v>51</v>
      </c>
      <c r="BA166" s="293">
        <f t="shared" si="134"/>
        <v>54</v>
      </c>
      <c r="BB166" s="293">
        <f t="shared" si="135"/>
        <v>0</v>
      </c>
      <c r="BC166" s="293">
        <f t="shared" si="136"/>
        <v>59</v>
      </c>
      <c r="BD166" s="293">
        <f t="shared" si="137"/>
        <v>3</v>
      </c>
      <c r="BE166" s="293">
        <f t="shared" si="138"/>
        <v>0</v>
      </c>
      <c r="BF166" s="294">
        <f t="shared" si="139"/>
        <v>3121</v>
      </c>
      <c r="BG166" s="294">
        <f t="shared" si="117"/>
        <v>3121</v>
      </c>
      <c r="BI166" s="136">
        <f t="shared" si="140"/>
        <v>0</v>
      </c>
    </row>
    <row r="167" spans="1:61" ht="13" hidden="1" thickBot="1" x14ac:dyDescent="0.3">
      <c r="A167" s="286">
        <f>draw!A167</f>
        <v>0</v>
      </c>
      <c r="B167" s="286">
        <f>draw!B167</f>
        <v>0</v>
      </c>
      <c r="C167" s="286">
        <f>draw!C167</f>
        <v>0</v>
      </c>
      <c r="D167" s="286">
        <f>draw!E167</f>
        <v>0</v>
      </c>
      <c r="E167" s="287">
        <f>dressage!AC167</f>
        <v>150</v>
      </c>
      <c r="F167" s="288"/>
      <c r="G167" s="289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 t="s">
        <v>48</v>
      </c>
      <c r="AD167" s="290">
        <f t="shared" si="118"/>
        <v>3.8090277777777778E-2</v>
      </c>
      <c r="AE167" s="291">
        <f t="shared" si="119"/>
        <v>1248.4000000000001</v>
      </c>
      <c r="AF167" s="291">
        <f t="shared" si="120"/>
        <v>1248.4000000000001</v>
      </c>
      <c r="AG167" s="248">
        <f t="shared" si="121"/>
        <v>1398.4</v>
      </c>
      <c r="AH167" s="246">
        <f t="shared" si="122"/>
        <v>2</v>
      </c>
      <c r="AI167" s="355" t="str">
        <f t="shared" si="123"/>
        <v/>
      </c>
      <c r="AJ167" s="355" t="str">
        <f t="shared" si="124"/>
        <v/>
      </c>
      <c r="AK167" s="355" t="str">
        <f t="shared" si="125"/>
        <v/>
      </c>
      <c r="AL167" s="355" t="str">
        <f t="shared" si="126"/>
        <v/>
      </c>
      <c r="AM167" s="355" t="str">
        <f t="shared" si="127"/>
        <v/>
      </c>
      <c r="AN167" s="136" t="str">
        <f t="shared" si="141"/>
        <v/>
      </c>
      <c r="AO167" s="136" t="str">
        <f t="shared" si="141"/>
        <v/>
      </c>
      <c r="AP167" s="136" t="str">
        <f t="shared" si="141"/>
        <v/>
      </c>
      <c r="AQ167" s="136" t="str">
        <f t="shared" si="141"/>
        <v/>
      </c>
      <c r="AR167" s="136" t="str">
        <f t="shared" si="141"/>
        <v/>
      </c>
      <c r="AS167" s="292">
        <v>0</v>
      </c>
      <c r="AT167" s="292">
        <f t="shared" si="128"/>
        <v>3.8090277777777778E-2</v>
      </c>
      <c r="AU167" s="292" t="str">
        <f>draw!M$149</f>
        <v>0:3:59</v>
      </c>
      <c r="AV167" s="292">
        <f t="shared" si="129"/>
        <v>3.6122685185185188E-2</v>
      </c>
      <c r="AW167" s="293">
        <f t="shared" si="130"/>
        <v>0</v>
      </c>
      <c r="AX167" s="293">
        <f t="shared" si="131"/>
        <v>0</v>
      </c>
      <c r="AY167" s="293">
        <f t="shared" si="132"/>
        <v>0</v>
      </c>
      <c r="AZ167" s="293">
        <f t="shared" si="133"/>
        <v>51</v>
      </c>
      <c r="BA167" s="293">
        <f t="shared" si="134"/>
        <v>54</v>
      </c>
      <c r="BB167" s="293">
        <f t="shared" si="135"/>
        <v>0</v>
      </c>
      <c r="BC167" s="293">
        <f t="shared" si="136"/>
        <v>59</v>
      </c>
      <c r="BD167" s="293">
        <f t="shared" si="137"/>
        <v>3</v>
      </c>
      <c r="BE167" s="293">
        <f t="shared" si="138"/>
        <v>0</v>
      </c>
      <c r="BF167" s="294">
        <f t="shared" si="139"/>
        <v>3121</v>
      </c>
      <c r="BG167" s="294">
        <f t="shared" si="117"/>
        <v>3121</v>
      </c>
      <c r="BI167" s="136">
        <f t="shared" si="140"/>
        <v>0</v>
      </c>
    </row>
    <row r="168" spans="1:61" ht="13" hidden="1" thickBot="1" x14ac:dyDescent="0.3">
      <c r="A168" s="286">
        <f>draw!A168</f>
        <v>0</v>
      </c>
      <c r="B168" s="286">
        <f>draw!B168</f>
        <v>0</v>
      </c>
      <c r="C168" s="286">
        <f>draw!C168</f>
        <v>0</v>
      </c>
      <c r="D168" s="286">
        <f>draw!E168</f>
        <v>0</v>
      </c>
      <c r="E168" s="287">
        <f>dressage!AC168</f>
        <v>150</v>
      </c>
      <c r="F168" s="288"/>
      <c r="G168" s="289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  <c r="R168" s="247"/>
      <c r="S168" s="247"/>
      <c r="T168" s="247"/>
      <c r="U168" s="247"/>
      <c r="V168" s="247"/>
      <c r="W168" s="247"/>
      <c r="X168" s="247"/>
      <c r="Y168" s="247"/>
      <c r="Z168" s="247"/>
      <c r="AA168" s="247"/>
      <c r="AB168" s="247"/>
      <c r="AC168" s="247" t="s">
        <v>48</v>
      </c>
      <c r="AD168" s="290">
        <f t="shared" si="118"/>
        <v>3.8090277777777778E-2</v>
      </c>
      <c r="AE168" s="291">
        <f t="shared" si="119"/>
        <v>1248.4000000000001</v>
      </c>
      <c r="AF168" s="291">
        <f t="shared" si="120"/>
        <v>1248.4000000000001</v>
      </c>
      <c r="AG168" s="248">
        <f t="shared" si="121"/>
        <v>1398.4</v>
      </c>
      <c r="AH168" s="246">
        <f t="shared" si="122"/>
        <v>2</v>
      </c>
      <c r="AI168" s="355" t="str">
        <f t="shared" si="123"/>
        <v/>
      </c>
      <c r="AJ168" s="355" t="str">
        <f t="shared" si="124"/>
        <v/>
      </c>
      <c r="AK168" s="355" t="str">
        <f t="shared" si="125"/>
        <v/>
      </c>
      <c r="AL168" s="355" t="str">
        <f t="shared" si="126"/>
        <v/>
      </c>
      <c r="AM168" s="355" t="str">
        <f t="shared" si="127"/>
        <v/>
      </c>
      <c r="AN168" s="136" t="str">
        <f t="shared" si="141"/>
        <v/>
      </c>
      <c r="AO168" s="136" t="str">
        <f t="shared" si="141"/>
        <v/>
      </c>
      <c r="AP168" s="136" t="str">
        <f t="shared" si="141"/>
        <v/>
      </c>
      <c r="AQ168" s="136" t="str">
        <f t="shared" si="141"/>
        <v/>
      </c>
      <c r="AR168" s="136" t="str">
        <f t="shared" si="141"/>
        <v/>
      </c>
      <c r="AS168" s="292">
        <v>0</v>
      </c>
      <c r="AT168" s="292">
        <f t="shared" si="128"/>
        <v>3.8090277777777778E-2</v>
      </c>
      <c r="AU168" s="292" t="str">
        <f>draw!M$149</f>
        <v>0:3:59</v>
      </c>
      <c r="AV168" s="292">
        <f t="shared" si="129"/>
        <v>3.6122685185185188E-2</v>
      </c>
      <c r="AW168" s="293">
        <f t="shared" si="130"/>
        <v>0</v>
      </c>
      <c r="AX168" s="293">
        <f t="shared" si="131"/>
        <v>0</v>
      </c>
      <c r="AY168" s="293">
        <f t="shared" si="132"/>
        <v>0</v>
      </c>
      <c r="AZ168" s="293">
        <f t="shared" si="133"/>
        <v>51</v>
      </c>
      <c r="BA168" s="293">
        <f t="shared" si="134"/>
        <v>54</v>
      </c>
      <c r="BB168" s="293">
        <f t="shared" si="135"/>
        <v>0</v>
      </c>
      <c r="BC168" s="293">
        <f t="shared" si="136"/>
        <v>59</v>
      </c>
      <c r="BD168" s="293">
        <f t="shared" si="137"/>
        <v>3</v>
      </c>
      <c r="BE168" s="293">
        <f t="shared" si="138"/>
        <v>0</v>
      </c>
      <c r="BF168" s="294">
        <f t="shared" si="139"/>
        <v>3121</v>
      </c>
      <c r="BG168" s="294">
        <f t="shared" si="117"/>
        <v>3121</v>
      </c>
      <c r="BI168" s="136">
        <f t="shared" si="140"/>
        <v>0</v>
      </c>
    </row>
    <row r="169" spans="1:61" ht="13" hidden="1" thickBot="1" x14ac:dyDescent="0.3">
      <c r="A169" s="286">
        <f>draw!A169</f>
        <v>0</v>
      </c>
      <c r="B169" s="286">
        <f>draw!B169</f>
        <v>0</v>
      </c>
      <c r="C169" s="286">
        <f>draw!C169</f>
        <v>0</v>
      </c>
      <c r="D169" s="286">
        <f>draw!E169</f>
        <v>0</v>
      </c>
      <c r="E169" s="287">
        <f>dressage!AC169</f>
        <v>150</v>
      </c>
      <c r="F169" s="288"/>
      <c r="G169" s="289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7"/>
      <c r="X169" s="247"/>
      <c r="Y169" s="247"/>
      <c r="Z169" s="247"/>
      <c r="AA169" s="247"/>
      <c r="AB169" s="247"/>
      <c r="AC169" s="247" t="s">
        <v>48</v>
      </c>
      <c r="AD169" s="290">
        <f t="shared" si="118"/>
        <v>3.8090277777777778E-2</v>
      </c>
      <c r="AE169" s="291">
        <f t="shared" si="119"/>
        <v>1248.4000000000001</v>
      </c>
      <c r="AF169" s="291">
        <f t="shared" si="120"/>
        <v>1248.4000000000001</v>
      </c>
      <c r="AG169" s="248">
        <f t="shared" si="121"/>
        <v>1398.4</v>
      </c>
      <c r="AH169" s="246">
        <f t="shared" si="122"/>
        <v>2</v>
      </c>
      <c r="AI169" s="355" t="str">
        <f t="shared" si="123"/>
        <v/>
      </c>
      <c r="AJ169" s="355" t="str">
        <f t="shared" si="124"/>
        <v/>
      </c>
      <c r="AK169" s="355" t="str">
        <f t="shared" si="125"/>
        <v/>
      </c>
      <c r="AL169" s="355" t="str">
        <f t="shared" si="126"/>
        <v/>
      </c>
      <c r="AM169" s="355" t="str">
        <f t="shared" si="127"/>
        <v/>
      </c>
      <c r="AN169" s="136" t="str">
        <f t="shared" si="141"/>
        <v/>
      </c>
      <c r="AO169" s="136" t="str">
        <f t="shared" si="141"/>
        <v/>
      </c>
      <c r="AP169" s="136" t="str">
        <f t="shared" si="141"/>
        <v/>
      </c>
      <c r="AQ169" s="136" t="str">
        <f t="shared" si="141"/>
        <v/>
      </c>
      <c r="AR169" s="136" t="str">
        <f t="shared" si="141"/>
        <v/>
      </c>
      <c r="AS169" s="292">
        <v>0</v>
      </c>
      <c r="AT169" s="292">
        <f t="shared" si="128"/>
        <v>3.8090277777777778E-2</v>
      </c>
      <c r="AU169" s="292" t="str">
        <f>draw!M$149</f>
        <v>0:3:59</v>
      </c>
      <c r="AV169" s="292">
        <f t="shared" si="129"/>
        <v>3.6122685185185188E-2</v>
      </c>
      <c r="AW169" s="293">
        <f t="shared" si="130"/>
        <v>0</v>
      </c>
      <c r="AX169" s="293">
        <f t="shared" si="131"/>
        <v>0</v>
      </c>
      <c r="AY169" s="293">
        <f t="shared" si="132"/>
        <v>0</v>
      </c>
      <c r="AZ169" s="293">
        <f t="shared" si="133"/>
        <v>51</v>
      </c>
      <c r="BA169" s="293">
        <f t="shared" si="134"/>
        <v>54</v>
      </c>
      <c r="BB169" s="293">
        <f t="shared" si="135"/>
        <v>0</v>
      </c>
      <c r="BC169" s="293">
        <f t="shared" si="136"/>
        <v>59</v>
      </c>
      <c r="BD169" s="293">
        <f t="shared" si="137"/>
        <v>3</v>
      </c>
      <c r="BE169" s="293">
        <f t="shared" si="138"/>
        <v>0</v>
      </c>
      <c r="BF169" s="294">
        <f t="shared" si="139"/>
        <v>3121</v>
      </c>
      <c r="BG169" s="294">
        <f t="shared" si="117"/>
        <v>3121</v>
      </c>
      <c r="BI169" s="136">
        <f t="shared" si="140"/>
        <v>0</v>
      </c>
    </row>
    <row r="170" spans="1:61" ht="13" hidden="1" thickBot="1" x14ac:dyDescent="0.3">
      <c r="A170" s="286">
        <f>draw!A170</f>
        <v>0</v>
      </c>
      <c r="B170" s="286">
        <f>draw!B170</f>
        <v>0</v>
      </c>
      <c r="C170" s="286">
        <f>draw!C170</f>
        <v>0</v>
      </c>
      <c r="D170" s="286">
        <f>draw!E170</f>
        <v>0</v>
      </c>
      <c r="E170" s="287">
        <f>dressage!AC170</f>
        <v>150</v>
      </c>
      <c r="F170" s="288"/>
      <c r="G170" s="289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  <c r="R170" s="247"/>
      <c r="S170" s="247"/>
      <c r="T170" s="247"/>
      <c r="U170" s="247"/>
      <c r="V170" s="247"/>
      <c r="W170" s="247"/>
      <c r="X170" s="247"/>
      <c r="Y170" s="247"/>
      <c r="Z170" s="247"/>
      <c r="AA170" s="247"/>
      <c r="AB170" s="247"/>
      <c r="AC170" s="247" t="s">
        <v>48</v>
      </c>
      <c r="AD170" s="290">
        <f t="shared" si="118"/>
        <v>3.8090277777777778E-2</v>
      </c>
      <c r="AE170" s="291">
        <f t="shared" si="119"/>
        <v>1248.4000000000001</v>
      </c>
      <c r="AF170" s="291">
        <f t="shared" si="120"/>
        <v>1248.4000000000001</v>
      </c>
      <c r="AG170" s="248">
        <f t="shared" si="121"/>
        <v>1398.4</v>
      </c>
      <c r="AH170" s="246">
        <f t="shared" si="122"/>
        <v>2</v>
      </c>
      <c r="AI170" s="355" t="str">
        <f t="shared" si="123"/>
        <v/>
      </c>
      <c r="AJ170" s="355" t="str">
        <f t="shared" si="124"/>
        <v/>
      </c>
      <c r="AK170" s="355" t="str">
        <f t="shared" si="125"/>
        <v/>
      </c>
      <c r="AL170" s="355" t="str">
        <f t="shared" si="126"/>
        <v/>
      </c>
      <c r="AM170" s="355" t="str">
        <f t="shared" si="127"/>
        <v/>
      </c>
      <c r="AN170" s="136" t="str">
        <f t="shared" si="141"/>
        <v/>
      </c>
      <c r="AO170" s="136" t="str">
        <f t="shared" si="141"/>
        <v/>
      </c>
      <c r="AP170" s="136" t="str">
        <f t="shared" si="141"/>
        <v/>
      </c>
      <c r="AQ170" s="136" t="str">
        <f t="shared" si="141"/>
        <v/>
      </c>
      <c r="AR170" s="136" t="str">
        <f t="shared" si="141"/>
        <v/>
      </c>
      <c r="AS170" s="292">
        <v>0</v>
      </c>
      <c r="AT170" s="292">
        <f t="shared" si="128"/>
        <v>3.8090277777777778E-2</v>
      </c>
      <c r="AU170" s="292" t="str">
        <f>draw!M$149</f>
        <v>0:3:59</v>
      </c>
      <c r="AV170" s="292">
        <f t="shared" si="129"/>
        <v>3.6122685185185188E-2</v>
      </c>
      <c r="AW170" s="293">
        <f t="shared" si="130"/>
        <v>0</v>
      </c>
      <c r="AX170" s="293">
        <f t="shared" si="131"/>
        <v>0</v>
      </c>
      <c r="AY170" s="293">
        <f t="shared" si="132"/>
        <v>0</v>
      </c>
      <c r="AZ170" s="293">
        <f t="shared" si="133"/>
        <v>51</v>
      </c>
      <c r="BA170" s="293">
        <f t="shared" si="134"/>
        <v>54</v>
      </c>
      <c r="BB170" s="293">
        <f t="shared" si="135"/>
        <v>0</v>
      </c>
      <c r="BC170" s="293">
        <f t="shared" si="136"/>
        <v>59</v>
      </c>
      <c r="BD170" s="293">
        <f t="shared" si="137"/>
        <v>3</v>
      </c>
      <c r="BE170" s="293">
        <f t="shared" si="138"/>
        <v>0</v>
      </c>
      <c r="BF170" s="294">
        <f t="shared" si="139"/>
        <v>3121</v>
      </c>
      <c r="BG170" s="294">
        <f t="shared" si="117"/>
        <v>3121</v>
      </c>
      <c r="BI170" s="136">
        <f t="shared" si="140"/>
        <v>0</v>
      </c>
    </row>
    <row r="171" spans="1:61" ht="13" hidden="1" thickBot="1" x14ac:dyDescent="0.3">
      <c r="A171" s="286">
        <f>draw!A171</f>
        <v>0</v>
      </c>
      <c r="B171" s="286">
        <f>draw!B171</f>
        <v>0</v>
      </c>
      <c r="C171" s="286">
        <f>draw!C171</f>
        <v>0</v>
      </c>
      <c r="D171" s="286">
        <f>draw!E171</f>
        <v>0</v>
      </c>
      <c r="E171" s="287">
        <f>dressage!AC171</f>
        <v>150</v>
      </c>
      <c r="F171" s="288"/>
      <c r="G171" s="289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47"/>
      <c r="AA171" s="247"/>
      <c r="AB171" s="247"/>
      <c r="AC171" s="247" t="s">
        <v>48</v>
      </c>
      <c r="AD171" s="290">
        <f t="shared" si="118"/>
        <v>3.8090277777777778E-2</v>
      </c>
      <c r="AE171" s="291">
        <f t="shared" si="119"/>
        <v>1248.4000000000001</v>
      </c>
      <c r="AF171" s="291">
        <f t="shared" si="120"/>
        <v>1248.4000000000001</v>
      </c>
      <c r="AG171" s="248">
        <f t="shared" si="121"/>
        <v>1398.4</v>
      </c>
      <c r="AH171" s="246">
        <f t="shared" si="122"/>
        <v>2</v>
      </c>
      <c r="AI171" s="355" t="str">
        <f t="shared" si="123"/>
        <v/>
      </c>
      <c r="AJ171" s="355" t="str">
        <f t="shared" si="124"/>
        <v/>
      </c>
      <c r="AK171" s="355" t="str">
        <f t="shared" si="125"/>
        <v/>
      </c>
      <c r="AL171" s="355" t="str">
        <f t="shared" si="126"/>
        <v/>
      </c>
      <c r="AM171" s="355" t="str">
        <f t="shared" si="127"/>
        <v/>
      </c>
      <c r="AN171" s="136" t="str">
        <f t="shared" si="141"/>
        <v/>
      </c>
      <c r="AO171" s="136" t="str">
        <f t="shared" si="141"/>
        <v/>
      </c>
      <c r="AP171" s="136" t="str">
        <f t="shared" si="141"/>
        <v/>
      </c>
      <c r="AQ171" s="136" t="str">
        <f t="shared" si="141"/>
        <v/>
      </c>
      <c r="AR171" s="136" t="str">
        <f t="shared" si="141"/>
        <v/>
      </c>
      <c r="AS171" s="292">
        <v>0</v>
      </c>
      <c r="AT171" s="292">
        <f t="shared" si="128"/>
        <v>3.8090277777777778E-2</v>
      </c>
      <c r="AU171" s="292" t="str">
        <f>draw!M$149</f>
        <v>0:3:59</v>
      </c>
      <c r="AV171" s="292">
        <f t="shared" si="129"/>
        <v>3.6122685185185188E-2</v>
      </c>
      <c r="AW171" s="293">
        <f t="shared" si="130"/>
        <v>0</v>
      </c>
      <c r="AX171" s="293">
        <f t="shared" si="131"/>
        <v>0</v>
      </c>
      <c r="AY171" s="293">
        <f t="shared" si="132"/>
        <v>0</v>
      </c>
      <c r="AZ171" s="293">
        <f t="shared" si="133"/>
        <v>51</v>
      </c>
      <c r="BA171" s="293">
        <f t="shared" si="134"/>
        <v>54</v>
      </c>
      <c r="BB171" s="293">
        <f t="shared" si="135"/>
        <v>0</v>
      </c>
      <c r="BC171" s="293">
        <f t="shared" si="136"/>
        <v>59</v>
      </c>
      <c r="BD171" s="293">
        <f t="shared" si="137"/>
        <v>3</v>
      </c>
      <c r="BE171" s="293">
        <f t="shared" si="138"/>
        <v>0</v>
      </c>
      <c r="BF171" s="294">
        <f t="shared" si="139"/>
        <v>3121</v>
      </c>
      <c r="BG171" s="294">
        <f t="shared" si="117"/>
        <v>3121</v>
      </c>
      <c r="BI171" s="136">
        <f t="shared" si="140"/>
        <v>0</v>
      </c>
    </row>
    <row r="172" spans="1:61" ht="13" hidden="1" thickBot="1" x14ac:dyDescent="0.3">
      <c r="A172" s="286">
        <f>draw!A172</f>
        <v>0</v>
      </c>
      <c r="B172" s="286">
        <f>draw!B172</f>
        <v>0</v>
      </c>
      <c r="C172" s="286">
        <f>draw!C172</f>
        <v>0</v>
      </c>
      <c r="D172" s="286">
        <f>draw!E172</f>
        <v>0</v>
      </c>
      <c r="E172" s="287">
        <f>dressage!AC172</f>
        <v>150</v>
      </c>
      <c r="F172" s="288"/>
      <c r="G172" s="289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  <c r="R172" s="247"/>
      <c r="S172" s="247"/>
      <c r="T172" s="247"/>
      <c r="U172" s="247"/>
      <c r="V172" s="247"/>
      <c r="W172" s="247"/>
      <c r="X172" s="247"/>
      <c r="Y172" s="247"/>
      <c r="Z172" s="247"/>
      <c r="AA172" s="247"/>
      <c r="AB172" s="247"/>
      <c r="AC172" s="247" t="s">
        <v>48</v>
      </c>
      <c r="AD172" s="290">
        <f t="shared" si="118"/>
        <v>3.8090277777777778E-2</v>
      </c>
      <c r="AE172" s="291">
        <f t="shared" si="119"/>
        <v>1248.4000000000001</v>
      </c>
      <c r="AF172" s="291">
        <f t="shared" si="120"/>
        <v>1248.4000000000001</v>
      </c>
      <c r="AG172" s="248">
        <f t="shared" si="121"/>
        <v>1398.4</v>
      </c>
      <c r="AH172" s="246">
        <f t="shared" si="122"/>
        <v>2</v>
      </c>
      <c r="AI172" s="355" t="str">
        <f t="shared" si="123"/>
        <v/>
      </c>
      <c r="AJ172" s="355" t="str">
        <f t="shared" si="124"/>
        <v/>
      </c>
      <c r="AK172" s="355" t="str">
        <f t="shared" si="125"/>
        <v/>
      </c>
      <c r="AL172" s="355" t="str">
        <f t="shared" si="126"/>
        <v/>
      </c>
      <c r="AM172" s="355" t="str">
        <f t="shared" si="127"/>
        <v/>
      </c>
      <c r="AN172" s="136" t="str">
        <f t="shared" si="141"/>
        <v/>
      </c>
      <c r="AO172" s="136" t="str">
        <f t="shared" si="141"/>
        <v/>
      </c>
      <c r="AP172" s="136" t="str">
        <f t="shared" si="141"/>
        <v/>
      </c>
      <c r="AQ172" s="136" t="str">
        <f t="shared" si="141"/>
        <v/>
      </c>
      <c r="AR172" s="136" t="str">
        <f t="shared" si="141"/>
        <v/>
      </c>
      <c r="AS172" s="292">
        <v>0</v>
      </c>
      <c r="AT172" s="292">
        <f t="shared" si="128"/>
        <v>3.8090277777777778E-2</v>
      </c>
      <c r="AU172" s="292" t="str">
        <f>draw!M$149</f>
        <v>0:3:59</v>
      </c>
      <c r="AV172" s="292">
        <f t="shared" si="129"/>
        <v>3.6122685185185188E-2</v>
      </c>
      <c r="AW172" s="293">
        <f t="shared" si="130"/>
        <v>0</v>
      </c>
      <c r="AX172" s="293">
        <f t="shared" si="131"/>
        <v>0</v>
      </c>
      <c r="AY172" s="293">
        <f t="shared" si="132"/>
        <v>0</v>
      </c>
      <c r="AZ172" s="293">
        <f t="shared" si="133"/>
        <v>51</v>
      </c>
      <c r="BA172" s="293">
        <f t="shared" si="134"/>
        <v>54</v>
      </c>
      <c r="BB172" s="293">
        <f t="shared" si="135"/>
        <v>0</v>
      </c>
      <c r="BC172" s="293">
        <f t="shared" si="136"/>
        <v>59</v>
      </c>
      <c r="BD172" s="293">
        <f t="shared" si="137"/>
        <v>3</v>
      </c>
      <c r="BE172" s="293">
        <f t="shared" si="138"/>
        <v>0</v>
      </c>
      <c r="BF172" s="294">
        <f t="shared" si="139"/>
        <v>3121</v>
      </c>
      <c r="BG172" s="294">
        <f t="shared" si="117"/>
        <v>3121</v>
      </c>
      <c r="BI172" s="136">
        <f t="shared" si="140"/>
        <v>0</v>
      </c>
    </row>
    <row r="173" spans="1:61" ht="18" x14ac:dyDescent="0.4">
      <c r="A173" s="306" t="str">
        <f>draw!A173</f>
        <v>DURAL PONY CLUB CLOSED ODE 2017</v>
      </c>
      <c r="B173" s="255"/>
      <c r="C173" s="255"/>
      <c r="D173" s="255"/>
      <c r="E173" s="356"/>
      <c r="F173" s="357"/>
      <c r="G173" s="358"/>
      <c r="H173" s="359"/>
      <c r="I173" s="359"/>
      <c r="J173" s="359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359"/>
      <c r="AD173" s="360"/>
      <c r="AE173" s="361"/>
      <c r="AF173" s="361"/>
      <c r="AG173" s="362"/>
      <c r="AH173" s="363"/>
      <c r="AS173" s="364"/>
      <c r="AT173" s="352"/>
      <c r="AU173" s="353"/>
      <c r="AV173" s="352"/>
      <c r="AW173" s="352"/>
      <c r="AX173" s="352"/>
      <c r="AY173" s="352"/>
      <c r="AZ173" s="352"/>
      <c r="BA173" s="352"/>
      <c r="BB173" s="352"/>
      <c r="BC173" s="352"/>
      <c r="BD173" s="352"/>
      <c r="BE173" s="352"/>
      <c r="BF173" s="354"/>
      <c r="BG173" s="353"/>
      <c r="BH173" s="352"/>
    </row>
    <row r="174" spans="1:61" ht="16" thickBot="1" x14ac:dyDescent="0.4">
      <c r="A174" s="365" t="str">
        <f>draw!A174</f>
        <v>D Grade</v>
      </c>
      <c r="B174" s="329"/>
      <c r="C174" s="329"/>
      <c r="D174" s="329"/>
      <c r="E174" s="343"/>
      <c r="F174" s="344"/>
      <c r="G174" s="259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Y174" s="261" t="s">
        <v>142</v>
      </c>
      <c r="AC174" s="260"/>
      <c r="AD174" s="262" t="str">
        <f>AU176</f>
        <v>0:4:32</v>
      </c>
      <c r="AE174" s="330"/>
      <c r="AF174" s="330"/>
      <c r="AG174" s="263"/>
      <c r="AH174" s="264"/>
      <c r="AI174" s="265" t="s">
        <v>69</v>
      </c>
      <c r="AJ174" s="266"/>
      <c r="AK174" s="266"/>
      <c r="AL174" s="266"/>
      <c r="AM174" s="267"/>
      <c r="AN174" s="268" t="s">
        <v>71</v>
      </c>
      <c r="AO174" s="269"/>
      <c r="AP174" s="269"/>
      <c r="AQ174" s="269"/>
      <c r="AR174" s="270"/>
      <c r="AS174" s="351"/>
      <c r="AT174" s="292"/>
      <c r="AU174" s="292"/>
      <c r="AV174" s="292"/>
      <c r="AW174" s="293"/>
      <c r="AX174" s="293"/>
      <c r="AY174" s="293"/>
      <c r="AZ174" s="293"/>
      <c r="BA174" s="293"/>
      <c r="BB174" s="293"/>
      <c r="BC174" s="293"/>
      <c r="BD174" s="293"/>
      <c r="BE174" s="293"/>
      <c r="BF174" s="294"/>
      <c r="BG174" s="294"/>
    </row>
    <row r="175" spans="1:61" ht="27" thickBot="1" x14ac:dyDescent="0.4">
      <c r="A175" s="331" t="str">
        <f>draw!A175</f>
        <v>No</v>
      </c>
      <c r="B175" s="332" t="str">
        <f>draw!B175</f>
        <v>Name</v>
      </c>
      <c r="C175" s="331" t="str">
        <f>draw!C175</f>
        <v>Surname</v>
      </c>
      <c r="D175" s="331" t="str">
        <f>draw!E175</f>
        <v>Club</v>
      </c>
      <c r="E175" s="366" t="s">
        <v>6</v>
      </c>
      <c r="F175" s="367" t="s">
        <v>7</v>
      </c>
      <c r="G175" s="368" t="s">
        <v>8</v>
      </c>
      <c r="H175" s="369">
        <v>1</v>
      </c>
      <c r="I175" s="369">
        <f t="shared" ref="I175:AC175" si="142">H175+1</f>
        <v>2</v>
      </c>
      <c r="J175" s="369">
        <f t="shared" si="142"/>
        <v>3</v>
      </c>
      <c r="K175" s="369">
        <f t="shared" si="142"/>
        <v>4</v>
      </c>
      <c r="L175" s="369">
        <f t="shared" si="142"/>
        <v>5</v>
      </c>
      <c r="M175" s="369">
        <f t="shared" si="142"/>
        <v>6</v>
      </c>
      <c r="N175" s="369">
        <f t="shared" si="142"/>
        <v>7</v>
      </c>
      <c r="O175" s="369">
        <f t="shared" si="142"/>
        <v>8</v>
      </c>
      <c r="P175" s="369">
        <f t="shared" si="142"/>
        <v>9</v>
      </c>
      <c r="Q175" s="369">
        <f t="shared" si="142"/>
        <v>10</v>
      </c>
      <c r="R175" s="369">
        <f t="shared" si="142"/>
        <v>11</v>
      </c>
      <c r="S175" s="369">
        <f t="shared" si="142"/>
        <v>12</v>
      </c>
      <c r="T175" s="369">
        <f t="shared" si="142"/>
        <v>13</v>
      </c>
      <c r="U175" s="369">
        <f t="shared" si="142"/>
        <v>14</v>
      </c>
      <c r="V175" s="276">
        <f t="shared" si="142"/>
        <v>15</v>
      </c>
      <c r="W175" s="276">
        <f t="shared" si="142"/>
        <v>16</v>
      </c>
      <c r="X175" s="276">
        <f t="shared" si="142"/>
        <v>17</v>
      </c>
      <c r="Y175" s="276">
        <f t="shared" si="142"/>
        <v>18</v>
      </c>
      <c r="Z175" s="276">
        <f t="shared" si="142"/>
        <v>19</v>
      </c>
      <c r="AA175" s="276">
        <f t="shared" si="142"/>
        <v>20</v>
      </c>
      <c r="AB175" s="276">
        <f t="shared" si="142"/>
        <v>21</v>
      </c>
      <c r="AC175" s="276">
        <f t="shared" si="142"/>
        <v>22</v>
      </c>
      <c r="AD175" s="319" t="str">
        <f>$AD$3</f>
        <v>X/C time</v>
      </c>
      <c r="AE175" s="283" t="str">
        <f t="shared" ref="AE175:AR175" si="143">AE$3</f>
        <v>X/C time pens</v>
      </c>
      <c r="AF175" s="283" t="str">
        <f t="shared" si="143"/>
        <v>Tot X/C</v>
      </c>
      <c r="AG175" s="320" t="str">
        <f t="shared" si="143"/>
        <v>Total</v>
      </c>
      <c r="AH175" s="321" t="str">
        <f t="shared" si="143"/>
        <v>Place</v>
      </c>
      <c r="AI175" s="283" t="str">
        <f t="shared" si="143"/>
        <v>Dural</v>
      </c>
      <c r="AJ175" s="283" t="str">
        <f t="shared" si="143"/>
        <v>ES</v>
      </c>
      <c r="AK175" s="283" t="str">
        <f t="shared" si="143"/>
        <v>Dural (Led)</v>
      </c>
      <c r="AL175" s="283" t="str">
        <f t="shared" si="143"/>
        <v>Other (Led)</v>
      </c>
      <c r="AM175" s="283" t="str">
        <f t="shared" si="143"/>
        <v>Others</v>
      </c>
      <c r="AN175" s="283" t="str">
        <f t="shared" si="143"/>
        <v>Dural</v>
      </c>
      <c r="AO175" s="283" t="str">
        <f t="shared" si="143"/>
        <v>ES</v>
      </c>
      <c r="AP175" s="283" t="str">
        <f t="shared" si="143"/>
        <v>Dural (Led)</v>
      </c>
      <c r="AQ175" s="283" t="str">
        <f t="shared" si="143"/>
        <v>Other (Led)</v>
      </c>
      <c r="AR175" s="283" t="str">
        <f t="shared" si="143"/>
        <v>Others</v>
      </c>
      <c r="AS175" s="352" t="s">
        <v>12</v>
      </c>
      <c r="AT175" s="352" t="s">
        <v>13</v>
      </c>
      <c r="AU175" s="353" t="s">
        <v>14</v>
      </c>
      <c r="AV175" s="352" t="s">
        <v>15</v>
      </c>
      <c r="AW175" s="352" t="s">
        <v>16</v>
      </c>
      <c r="AX175" s="352" t="s">
        <v>17</v>
      </c>
      <c r="AY175" s="352" t="s">
        <v>18</v>
      </c>
      <c r="AZ175" s="352" t="s">
        <v>19</v>
      </c>
      <c r="BA175" s="352" t="s">
        <v>20</v>
      </c>
      <c r="BB175" s="352" t="s">
        <v>21</v>
      </c>
      <c r="BC175" s="352" t="s">
        <v>22</v>
      </c>
      <c r="BD175" s="352" t="s">
        <v>23</v>
      </c>
      <c r="BE175" s="352" t="s">
        <v>24</v>
      </c>
      <c r="BF175" s="354" t="s">
        <v>25</v>
      </c>
      <c r="BG175" s="353" t="s">
        <v>26</v>
      </c>
      <c r="BH175" s="352"/>
      <c r="BI175" s="136" t="s">
        <v>33</v>
      </c>
    </row>
    <row r="176" spans="1:61" ht="13" thickBot="1" x14ac:dyDescent="0.3">
      <c r="A176" s="286">
        <f>draw!A176</f>
        <v>14</v>
      </c>
      <c r="B176" s="286" t="str">
        <f>draw!B176</f>
        <v>Genevieve Boyd</v>
      </c>
      <c r="C176" s="286">
        <f>draw!C176</f>
        <v>0</v>
      </c>
      <c r="D176" s="286" t="str">
        <f>draw!E176</f>
        <v>DUR</v>
      </c>
      <c r="E176" s="287">
        <f>dressage!AC176</f>
        <v>71.25</v>
      </c>
      <c r="F176" s="288">
        <v>0</v>
      </c>
      <c r="G176" s="289">
        <v>0</v>
      </c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47"/>
      <c r="S176" s="247"/>
      <c r="T176" s="247"/>
      <c r="U176" s="247"/>
      <c r="V176" s="247"/>
      <c r="W176" s="247"/>
      <c r="X176" s="247"/>
      <c r="Y176" s="247"/>
      <c r="Z176" s="247"/>
      <c r="AA176" s="247"/>
      <c r="AB176" s="247"/>
      <c r="AC176" s="247" t="s">
        <v>48</v>
      </c>
      <c r="AD176" s="290">
        <f>AT176-AS176</f>
        <v>3.7731481481481505E-3</v>
      </c>
      <c r="AE176" s="291">
        <f>BG176*0.4</f>
        <v>21.6</v>
      </c>
      <c r="AF176" s="291">
        <f>SUM(H176:AC176)+AE176</f>
        <v>21.6</v>
      </c>
      <c r="AG176" s="248">
        <f>IF(BI176&gt;0,"E",E176+F176+G176+AF176)</f>
        <v>92.85</v>
      </c>
      <c r="AH176" s="246">
        <f>IF(AG176="E","E",RANK(AG176,AG$176:AG$186,1))</f>
        <v>2</v>
      </c>
      <c r="AI176" s="355" t="str">
        <f t="shared" ref="AI176:AM177" si="144">IF(AN176="","",RANK(AN176,AN$176:AN$205,1))</f>
        <v/>
      </c>
      <c r="AJ176" s="355" t="str">
        <f t="shared" si="144"/>
        <v/>
      </c>
      <c r="AK176" s="355" t="str">
        <f t="shared" si="144"/>
        <v/>
      </c>
      <c r="AL176" s="355" t="str">
        <f t="shared" si="144"/>
        <v/>
      </c>
      <c r="AM176" s="355" t="str">
        <f t="shared" si="144"/>
        <v/>
      </c>
      <c r="AN176" s="136" t="str">
        <f t="shared" ref="AN176:AR197" si="145">IF($D176=AN$3,$AG176,"")</f>
        <v/>
      </c>
      <c r="AO176" s="136" t="str">
        <f t="shared" si="145"/>
        <v/>
      </c>
      <c r="AP176" s="136" t="str">
        <f t="shared" si="145"/>
        <v/>
      </c>
      <c r="AQ176" s="136" t="str">
        <f t="shared" si="145"/>
        <v/>
      </c>
      <c r="AR176" s="136" t="str">
        <f t="shared" si="145"/>
        <v/>
      </c>
      <c r="AS176" s="292">
        <v>3.1979166666666663E-2</v>
      </c>
      <c r="AT176" s="292">
        <v>3.5752314814814813E-2</v>
      </c>
      <c r="AU176" s="292" t="str">
        <f>draw!M$184</f>
        <v>0:4:32</v>
      </c>
      <c r="AV176" s="292">
        <f>IF(AT176-AS176-AU$176&lt;0,0,AT176-AS176-AU$176)</f>
        <v>6.2500000000000229E-4</v>
      </c>
      <c r="AW176" s="293">
        <f>SECOND(AS176)</f>
        <v>3</v>
      </c>
      <c r="AX176" s="293">
        <f>MINUTE(AS176)</f>
        <v>46</v>
      </c>
      <c r="AY176" s="293">
        <f>HOUR(AS176)</f>
        <v>0</v>
      </c>
      <c r="AZ176" s="293">
        <f>SECOND(AT176)</f>
        <v>29</v>
      </c>
      <c r="BA176" s="293">
        <f>MINUTE(AT176)</f>
        <v>51</v>
      </c>
      <c r="BB176" s="293">
        <f>HOUR(AT176)</f>
        <v>0</v>
      </c>
      <c r="BC176" s="293">
        <f>SECOND(AU176)</f>
        <v>32</v>
      </c>
      <c r="BD176" s="293">
        <f>MINUTE(AU176)</f>
        <v>4</v>
      </c>
      <c r="BE176" s="293">
        <f>HOUR(AU176)</f>
        <v>0</v>
      </c>
      <c r="BF176" s="294">
        <f t="shared" ref="BF176:BF185" si="146">(AZ176-AW176-BC176)+(BA176-AX176-BD176)*60+(BB176-AY176-BE176)*3600</f>
        <v>54</v>
      </c>
      <c r="BG176" s="294">
        <f t="shared" ref="BG176:BG205" si="147">IF(BF176&lt;-20,(BF176+20)*-1,IF(BF176&gt;0,BF176,0))</f>
        <v>54</v>
      </c>
      <c r="BI176" s="136">
        <f>COUNTIF(E176:AE176,"E")</f>
        <v>0</v>
      </c>
    </row>
    <row r="177" spans="1:61" ht="13" thickBot="1" x14ac:dyDescent="0.3">
      <c r="A177" s="286">
        <f>draw!A177</f>
        <v>15</v>
      </c>
      <c r="B177" s="286" t="str">
        <f>draw!B177</f>
        <v xml:space="preserve">Annabelle Coudman </v>
      </c>
      <c r="C177" s="286">
        <f>draw!C177</f>
        <v>0</v>
      </c>
      <c r="D177" s="286" t="str">
        <f>draw!E177</f>
        <v>ARC</v>
      </c>
      <c r="E177" s="287">
        <f>dressage!AC177</f>
        <v>63.173076923076927</v>
      </c>
      <c r="F177" s="288">
        <v>0</v>
      </c>
      <c r="G177" s="289">
        <v>0</v>
      </c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  <c r="R177" s="247"/>
      <c r="S177" s="247"/>
      <c r="T177" s="247">
        <v>40</v>
      </c>
      <c r="U177" s="247"/>
      <c r="V177" s="247" t="s">
        <v>277</v>
      </c>
      <c r="W177" s="247">
        <v>20</v>
      </c>
      <c r="X177" s="247"/>
      <c r="Y177" s="247"/>
      <c r="Z177" s="247"/>
      <c r="AA177" s="247"/>
      <c r="AB177" s="247"/>
      <c r="AC177" s="247" t="s">
        <v>48</v>
      </c>
      <c r="AD177" s="290">
        <f t="shared" ref="AD177:AD185" si="148">AT177-AS177</f>
        <v>4.4444444444444453E-3</v>
      </c>
      <c r="AE177" s="291">
        <f>BG177*0.4</f>
        <v>44.800000000000004</v>
      </c>
      <c r="AF177" s="291">
        <f>SUM(H177:AC177)+AE177</f>
        <v>104.80000000000001</v>
      </c>
      <c r="AG177" s="248" t="str">
        <f>IF(BI177&gt;0,"E",E177+F177+G177+AF177)</f>
        <v>E</v>
      </c>
      <c r="AH177" s="246" t="str">
        <f>IF(AG177="E","E",RANK(AG177,AG$176:AG$186,1))</f>
        <v>E</v>
      </c>
      <c r="AI177" s="355" t="str">
        <f t="shared" si="144"/>
        <v/>
      </c>
      <c r="AJ177" s="355" t="str">
        <f t="shared" si="144"/>
        <v/>
      </c>
      <c r="AK177" s="355" t="str">
        <f t="shared" si="144"/>
        <v/>
      </c>
      <c r="AL177" s="355" t="str">
        <f t="shared" si="144"/>
        <v/>
      </c>
      <c r="AM177" s="355" t="str">
        <f t="shared" si="144"/>
        <v/>
      </c>
      <c r="AN177" s="136" t="str">
        <f t="shared" si="145"/>
        <v/>
      </c>
      <c r="AO177" s="136" t="str">
        <f t="shared" si="145"/>
        <v/>
      </c>
      <c r="AP177" s="136" t="str">
        <f t="shared" si="145"/>
        <v/>
      </c>
      <c r="AQ177" s="136" t="str">
        <f t="shared" si="145"/>
        <v/>
      </c>
      <c r="AR177" s="136" t="str">
        <f t="shared" si="145"/>
        <v/>
      </c>
      <c r="AS177" s="292">
        <v>3.3333333333333333E-2</v>
      </c>
      <c r="AT177" s="292">
        <v>3.7777777777777778E-2</v>
      </c>
      <c r="AU177" s="292" t="str">
        <f>draw!M$184</f>
        <v>0:4:32</v>
      </c>
      <c r="AV177" s="292">
        <f>IF(AT177-AS177-AU$176&lt;0,0,AT177-AS177-AU$176)</f>
        <v>1.2962962962962971E-3</v>
      </c>
      <c r="AW177" s="293">
        <f>SECOND(AS177)</f>
        <v>0</v>
      </c>
      <c r="AX177" s="293">
        <f>MINUTE(AS177)</f>
        <v>48</v>
      </c>
      <c r="AY177" s="293">
        <f>HOUR(AS177)</f>
        <v>0</v>
      </c>
      <c r="AZ177" s="293">
        <f>SECOND(AT177)</f>
        <v>24</v>
      </c>
      <c r="BA177" s="293">
        <f>MINUTE(AT177)</f>
        <v>54</v>
      </c>
      <c r="BB177" s="293">
        <f>HOUR(AT177)</f>
        <v>0</v>
      </c>
      <c r="BC177" s="293">
        <f>SECOND(AU177)</f>
        <v>32</v>
      </c>
      <c r="BD177" s="293">
        <f>MINUTE(AU177)</f>
        <v>4</v>
      </c>
      <c r="BE177" s="293">
        <f>HOUR(AU177)</f>
        <v>0</v>
      </c>
      <c r="BF177" s="294">
        <f t="shared" si="146"/>
        <v>112</v>
      </c>
      <c r="BG177" s="294">
        <f t="shared" si="147"/>
        <v>112</v>
      </c>
      <c r="BI177" s="136">
        <f>COUNTIF(E177:AE177,"E")</f>
        <v>1</v>
      </c>
    </row>
    <row r="178" spans="1:61" ht="13" thickBot="1" x14ac:dyDescent="0.3">
      <c r="A178" s="286">
        <f>draw!A178</f>
        <v>16</v>
      </c>
      <c r="B178" s="286" t="str">
        <f>draw!B178</f>
        <v xml:space="preserve">Sarah Cairns </v>
      </c>
      <c r="C178" s="286">
        <f>draw!C178</f>
        <v>0</v>
      </c>
      <c r="D178" s="286" t="str">
        <f>draw!E178</f>
        <v>ARC</v>
      </c>
      <c r="E178" s="287">
        <f>dressage!AC178</f>
        <v>66.057692307692307</v>
      </c>
      <c r="F178" s="288" t="s">
        <v>277</v>
      </c>
      <c r="G178" s="289">
        <v>0</v>
      </c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  <c r="W178" s="247"/>
      <c r="X178" s="247"/>
      <c r="Y178" s="247"/>
      <c r="Z178" s="247"/>
      <c r="AA178" s="247"/>
      <c r="AB178" s="247"/>
      <c r="AC178" s="247" t="s">
        <v>48</v>
      </c>
      <c r="AD178" s="290">
        <f t="shared" si="148"/>
        <v>0</v>
      </c>
      <c r="AE178" s="291">
        <f t="shared" ref="AE178:AE205" si="149">BG178*0.4</f>
        <v>100.80000000000001</v>
      </c>
      <c r="AF178" s="291">
        <f t="shared" ref="AF178:AF205" si="150">SUM(H178:AC178)+AE178</f>
        <v>100.80000000000001</v>
      </c>
      <c r="AG178" s="248" t="str">
        <f t="shared" ref="AG178:AG205" si="151">IF(BI178&gt;0,"E",E178+F178+G178+AF178)</f>
        <v>E</v>
      </c>
      <c r="AH178" s="246" t="str">
        <f>IF(AG178="E","E",RANK(AG178,AG$176:AG$186,1))</f>
        <v>E</v>
      </c>
      <c r="AI178" s="355" t="str">
        <f t="shared" ref="AI178:AI205" si="152">IF(AN178="","",RANK(AN178,AN$176:AN$205,1))</f>
        <v/>
      </c>
      <c r="AJ178" s="355" t="str">
        <f t="shared" ref="AJ178:AJ205" si="153">IF(AO178="","",RANK(AO178,AO$176:AO$205,1))</f>
        <v/>
      </c>
      <c r="AK178" s="355" t="str">
        <f t="shared" ref="AK178:AK205" si="154">IF(AP178="","",RANK(AP178,AP$176:AP$205,1))</f>
        <v/>
      </c>
      <c r="AL178" s="355" t="str">
        <f t="shared" ref="AL178:AL205" si="155">IF(AQ178="","",RANK(AQ178,AQ$176:AQ$205,1))</f>
        <v/>
      </c>
      <c r="AM178" s="355" t="str">
        <f t="shared" ref="AM178:AM205" si="156">IF(AR178="","",RANK(AR178,AR$176:AR$205,1))</f>
        <v/>
      </c>
      <c r="AN178" s="136" t="str">
        <f t="shared" si="145"/>
        <v/>
      </c>
      <c r="AO178" s="136" t="str">
        <f t="shared" si="145"/>
        <v/>
      </c>
      <c r="AP178" s="136" t="str">
        <f t="shared" si="145"/>
        <v/>
      </c>
      <c r="AQ178" s="136" t="str">
        <f t="shared" si="145"/>
        <v/>
      </c>
      <c r="AR178" s="136" t="str">
        <f t="shared" si="145"/>
        <v/>
      </c>
      <c r="AS178" s="292">
        <v>0</v>
      </c>
      <c r="AT178" s="292">
        <v>0</v>
      </c>
      <c r="AU178" s="292" t="str">
        <f>draw!M$184</f>
        <v>0:4:32</v>
      </c>
      <c r="AV178" s="292">
        <f t="shared" ref="AV178:AV205" si="157">IF(AT178-AS178-AU$176&lt;0,0,AT178-AS178-AU$176)</f>
        <v>0</v>
      </c>
      <c r="AW178" s="293">
        <f t="shared" ref="AW178:AW205" si="158">SECOND(AS178)</f>
        <v>0</v>
      </c>
      <c r="AX178" s="293">
        <f t="shared" ref="AX178:AX205" si="159">MINUTE(AS178)</f>
        <v>0</v>
      </c>
      <c r="AY178" s="293">
        <f t="shared" ref="AY178:AY205" si="160">HOUR(AS178)</f>
        <v>0</v>
      </c>
      <c r="AZ178" s="293">
        <f t="shared" ref="AZ178:AZ205" si="161">SECOND(AT178)</f>
        <v>0</v>
      </c>
      <c r="BA178" s="293">
        <f t="shared" ref="BA178:BA205" si="162">MINUTE(AT178)</f>
        <v>0</v>
      </c>
      <c r="BB178" s="293">
        <f t="shared" ref="BB178:BB205" si="163">HOUR(AT178)</f>
        <v>0</v>
      </c>
      <c r="BC178" s="293">
        <f t="shared" ref="BC178:BC205" si="164">SECOND(AU178)</f>
        <v>32</v>
      </c>
      <c r="BD178" s="293">
        <f t="shared" ref="BD178:BD205" si="165">MINUTE(AU178)</f>
        <v>4</v>
      </c>
      <c r="BE178" s="293">
        <f t="shared" ref="BE178:BE205" si="166">HOUR(AU178)</f>
        <v>0</v>
      </c>
      <c r="BF178" s="294">
        <f t="shared" si="146"/>
        <v>-272</v>
      </c>
      <c r="BG178" s="294">
        <f t="shared" si="147"/>
        <v>252</v>
      </c>
      <c r="BI178" s="136">
        <f t="shared" ref="BI178:BI205" si="167">COUNTIF(E178:AE178,"E")</f>
        <v>1</v>
      </c>
    </row>
    <row r="179" spans="1:61" ht="13" thickBot="1" x14ac:dyDescent="0.3">
      <c r="A179" s="286">
        <f>draw!A179</f>
        <v>17</v>
      </c>
      <c r="B179" s="286" t="str">
        <f>draw!B179</f>
        <v>James Cairns</v>
      </c>
      <c r="C179" s="286">
        <f>draw!C179</f>
        <v>0</v>
      </c>
      <c r="D179" s="286" t="str">
        <f>draw!E179</f>
        <v>ARC</v>
      </c>
      <c r="E179" s="287">
        <f>dressage!AC179</f>
        <v>59.42307692307692</v>
      </c>
      <c r="F179" s="288">
        <v>0</v>
      </c>
      <c r="G179" s="289">
        <v>0</v>
      </c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  <c r="S179" s="247"/>
      <c r="T179" s="247"/>
      <c r="U179" s="247"/>
      <c r="V179" s="247"/>
      <c r="W179" s="247"/>
      <c r="X179" s="247"/>
      <c r="Y179" s="247"/>
      <c r="Z179" s="247"/>
      <c r="AA179" s="247"/>
      <c r="AB179" s="247"/>
      <c r="AC179" s="247" t="s">
        <v>48</v>
      </c>
      <c r="AD179" s="290">
        <f t="shared" si="148"/>
        <v>3.1134259259259292E-3</v>
      </c>
      <c r="AE179" s="291">
        <f t="shared" si="149"/>
        <v>0</v>
      </c>
      <c r="AF179" s="291">
        <f t="shared" si="150"/>
        <v>0</v>
      </c>
      <c r="AG179" s="248">
        <f t="shared" si="151"/>
        <v>59.42307692307692</v>
      </c>
      <c r="AH179" s="246">
        <f t="shared" ref="AH179:AH184" si="168">IF(AG179="E","E",RANK(AG179,AG$176:AG$186,1))</f>
        <v>1</v>
      </c>
      <c r="AI179" s="355" t="str">
        <f t="shared" si="152"/>
        <v/>
      </c>
      <c r="AJ179" s="355" t="str">
        <f t="shared" si="153"/>
        <v/>
      </c>
      <c r="AK179" s="355" t="str">
        <f t="shared" si="154"/>
        <v/>
      </c>
      <c r="AL179" s="355" t="str">
        <f t="shared" si="155"/>
        <v/>
      </c>
      <c r="AM179" s="355" t="str">
        <f t="shared" si="156"/>
        <v/>
      </c>
      <c r="AN179" s="136" t="str">
        <f t="shared" si="145"/>
        <v/>
      </c>
      <c r="AO179" s="136" t="str">
        <f t="shared" si="145"/>
        <v/>
      </c>
      <c r="AP179" s="136" t="str">
        <f t="shared" si="145"/>
        <v/>
      </c>
      <c r="AQ179" s="136" t="str">
        <f t="shared" si="145"/>
        <v/>
      </c>
      <c r="AR179" s="136" t="str">
        <f t="shared" si="145"/>
        <v/>
      </c>
      <c r="AS179" s="292">
        <v>3.4722222222222224E-2</v>
      </c>
      <c r="AT179" s="292">
        <v>3.7835648148148153E-2</v>
      </c>
      <c r="AU179" s="292" t="str">
        <f>draw!M$184</f>
        <v>0:4:32</v>
      </c>
      <c r="AV179" s="292">
        <f t="shared" si="157"/>
        <v>0</v>
      </c>
      <c r="AW179" s="293">
        <f t="shared" si="158"/>
        <v>0</v>
      </c>
      <c r="AX179" s="293">
        <f t="shared" si="159"/>
        <v>50</v>
      </c>
      <c r="AY179" s="293">
        <f t="shared" si="160"/>
        <v>0</v>
      </c>
      <c r="AZ179" s="293">
        <f t="shared" si="161"/>
        <v>29</v>
      </c>
      <c r="BA179" s="293">
        <f t="shared" si="162"/>
        <v>54</v>
      </c>
      <c r="BB179" s="293">
        <f t="shared" si="163"/>
        <v>0</v>
      </c>
      <c r="BC179" s="293">
        <f t="shared" si="164"/>
        <v>32</v>
      </c>
      <c r="BD179" s="293">
        <f t="shared" si="165"/>
        <v>4</v>
      </c>
      <c r="BE179" s="293">
        <f t="shared" si="166"/>
        <v>0</v>
      </c>
      <c r="BF179" s="294">
        <f t="shared" si="146"/>
        <v>-3</v>
      </c>
      <c r="BG179" s="294">
        <f t="shared" si="147"/>
        <v>0</v>
      </c>
      <c r="BI179" s="136">
        <f t="shared" si="167"/>
        <v>0</v>
      </c>
    </row>
    <row r="180" spans="1:61" ht="13" thickBot="1" x14ac:dyDescent="0.3">
      <c r="A180" s="286">
        <f>draw!A180</f>
        <v>18</v>
      </c>
      <c r="B180" s="286" t="str">
        <f>draw!B180</f>
        <v>Mia Helm</v>
      </c>
      <c r="C180" s="286">
        <f>draw!C180</f>
        <v>0</v>
      </c>
      <c r="D180" s="286" t="str">
        <f>draw!E180</f>
        <v>ARC</v>
      </c>
      <c r="E180" s="287">
        <f>dressage!AC180</f>
        <v>64.615384615384613</v>
      </c>
      <c r="F180" s="288" t="s">
        <v>277</v>
      </c>
      <c r="G180" s="289">
        <v>0</v>
      </c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247"/>
      <c r="Z180" s="247"/>
      <c r="AA180" s="247"/>
      <c r="AB180" s="247"/>
      <c r="AC180" s="247" t="s">
        <v>48</v>
      </c>
      <c r="AD180" s="290">
        <f t="shared" si="148"/>
        <v>0</v>
      </c>
      <c r="AE180" s="291">
        <f t="shared" si="149"/>
        <v>100.80000000000001</v>
      </c>
      <c r="AF180" s="291">
        <f t="shared" si="150"/>
        <v>100.80000000000001</v>
      </c>
      <c r="AG180" s="248" t="str">
        <f t="shared" si="151"/>
        <v>E</v>
      </c>
      <c r="AH180" s="246" t="str">
        <f t="shared" si="168"/>
        <v>E</v>
      </c>
      <c r="AI180" s="355" t="str">
        <f t="shared" si="152"/>
        <v/>
      </c>
      <c r="AJ180" s="355" t="str">
        <f t="shared" si="153"/>
        <v/>
      </c>
      <c r="AK180" s="355" t="str">
        <f t="shared" si="154"/>
        <v/>
      </c>
      <c r="AL180" s="355" t="str">
        <f t="shared" si="155"/>
        <v/>
      </c>
      <c r="AM180" s="355" t="str">
        <f t="shared" si="156"/>
        <v/>
      </c>
      <c r="AN180" s="136" t="str">
        <f t="shared" si="145"/>
        <v/>
      </c>
      <c r="AO180" s="136" t="str">
        <f t="shared" si="145"/>
        <v/>
      </c>
      <c r="AP180" s="136" t="str">
        <f t="shared" si="145"/>
        <v/>
      </c>
      <c r="AQ180" s="136" t="str">
        <f t="shared" si="145"/>
        <v/>
      </c>
      <c r="AR180" s="136" t="str">
        <f t="shared" si="145"/>
        <v/>
      </c>
      <c r="AS180" s="292">
        <v>0</v>
      </c>
      <c r="AT180" s="292">
        <v>0</v>
      </c>
      <c r="AU180" s="292" t="str">
        <f>draw!M$184</f>
        <v>0:4:32</v>
      </c>
      <c r="AV180" s="292">
        <f t="shared" si="157"/>
        <v>0</v>
      </c>
      <c r="AW180" s="293">
        <f t="shared" si="158"/>
        <v>0</v>
      </c>
      <c r="AX180" s="293">
        <f t="shared" si="159"/>
        <v>0</v>
      </c>
      <c r="AY180" s="293">
        <f t="shared" si="160"/>
        <v>0</v>
      </c>
      <c r="AZ180" s="293">
        <f t="shared" si="161"/>
        <v>0</v>
      </c>
      <c r="BA180" s="293">
        <f t="shared" si="162"/>
        <v>0</v>
      </c>
      <c r="BB180" s="293">
        <f t="shared" si="163"/>
        <v>0</v>
      </c>
      <c r="BC180" s="293">
        <f t="shared" si="164"/>
        <v>32</v>
      </c>
      <c r="BD180" s="293">
        <f t="shared" si="165"/>
        <v>4</v>
      </c>
      <c r="BE180" s="293">
        <f t="shared" si="166"/>
        <v>0</v>
      </c>
      <c r="BF180" s="294">
        <f t="shared" si="146"/>
        <v>-272</v>
      </c>
      <c r="BG180" s="294">
        <f t="shared" si="147"/>
        <v>252</v>
      </c>
      <c r="BI180" s="136">
        <f t="shared" si="167"/>
        <v>1</v>
      </c>
    </row>
    <row r="181" spans="1:61" ht="13" thickBot="1" x14ac:dyDescent="0.3">
      <c r="A181" s="286">
        <f>draw!A181</f>
        <v>19</v>
      </c>
      <c r="B181" s="286" t="str">
        <f>draw!B181</f>
        <v xml:space="preserve">Sasha Maguire </v>
      </c>
      <c r="C181" s="286">
        <f>draw!C181</f>
        <v>0</v>
      </c>
      <c r="D181" s="286" t="str">
        <f>draw!E181</f>
        <v>AVO</v>
      </c>
      <c r="E181" s="287">
        <f>dressage!AC181</f>
        <v>66.634615384615387</v>
      </c>
      <c r="F181" s="288">
        <v>0</v>
      </c>
      <c r="G181" s="289">
        <v>0</v>
      </c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 t="s">
        <v>277</v>
      </c>
      <c r="U181" s="247"/>
      <c r="V181" s="247"/>
      <c r="W181" s="247"/>
      <c r="X181" s="247"/>
      <c r="Y181" s="247"/>
      <c r="Z181" s="247"/>
      <c r="AA181" s="247"/>
      <c r="AB181" s="247"/>
      <c r="AC181" s="247" t="s">
        <v>48</v>
      </c>
      <c r="AD181" s="290">
        <f t="shared" si="148"/>
        <v>3.4490740740740697E-3</v>
      </c>
      <c r="AE181" s="291">
        <f t="shared" si="149"/>
        <v>10.4</v>
      </c>
      <c r="AF181" s="291">
        <f t="shared" si="150"/>
        <v>10.4</v>
      </c>
      <c r="AG181" s="248" t="str">
        <f t="shared" si="151"/>
        <v>E</v>
      </c>
      <c r="AH181" s="246" t="str">
        <f t="shared" si="168"/>
        <v>E</v>
      </c>
      <c r="AI181" s="355" t="str">
        <f t="shared" si="152"/>
        <v/>
      </c>
      <c r="AJ181" s="355" t="str">
        <f t="shared" si="153"/>
        <v/>
      </c>
      <c r="AK181" s="355" t="str">
        <f t="shared" si="154"/>
        <v/>
      </c>
      <c r="AL181" s="355" t="str">
        <f t="shared" si="155"/>
        <v/>
      </c>
      <c r="AM181" s="355" t="str">
        <f t="shared" si="156"/>
        <v/>
      </c>
      <c r="AN181" s="136" t="str">
        <f t="shared" si="145"/>
        <v/>
      </c>
      <c r="AO181" s="136" t="str">
        <f t="shared" si="145"/>
        <v/>
      </c>
      <c r="AP181" s="136" t="str">
        <f t="shared" si="145"/>
        <v/>
      </c>
      <c r="AQ181" s="136" t="str">
        <f t="shared" si="145"/>
        <v/>
      </c>
      <c r="AR181" s="136" t="str">
        <f t="shared" si="145"/>
        <v/>
      </c>
      <c r="AS181" s="292">
        <v>3.6111111111111115E-2</v>
      </c>
      <c r="AT181" s="292">
        <v>3.9560185185185184E-2</v>
      </c>
      <c r="AU181" s="292" t="str">
        <f>draw!M$184</f>
        <v>0:4:32</v>
      </c>
      <c r="AV181" s="292">
        <f t="shared" si="157"/>
        <v>3.009259259259215E-4</v>
      </c>
      <c r="AW181" s="293">
        <f t="shared" si="158"/>
        <v>0</v>
      </c>
      <c r="AX181" s="293">
        <f t="shared" si="159"/>
        <v>52</v>
      </c>
      <c r="AY181" s="293">
        <f t="shared" si="160"/>
        <v>0</v>
      </c>
      <c r="AZ181" s="293">
        <f t="shared" si="161"/>
        <v>58</v>
      </c>
      <c r="BA181" s="293">
        <f t="shared" si="162"/>
        <v>56</v>
      </c>
      <c r="BB181" s="293">
        <f t="shared" si="163"/>
        <v>0</v>
      </c>
      <c r="BC181" s="293">
        <f t="shared" si="164"/>
        <v>32</v>
      </c>
      <c r="BD181" s="293">
        <f t="shared" si="165"/>
        <v>4</v>
      </c>
      <c r="BE181" s="293">
        <f t="shared" si="166"/>
        <v>0</v>
      </c>
      <c r="BF181" s="294">
        <f t="shared" si="146"/>
        <v>26</v>
      </c>
      <c r="BG181" s="294">
        <f t="shared" si="147"/>
        <v>26</v>
      </c>
      <c r="BI181" s="136">
        <f t="shared" si="167"/>
        <v>1</v>
      </c>
    </row>
    <row r="182" spans="1:61" ht="13" thickBot="1" x14ac:dyDescent="0.3">
      <c r="A182" s="286">
        <f>draw!A182</f>
        <v>20</v>
      </c>
      <c r="B182" s="286" t="str">
        <f>draw!B182</f>
        <v>Sophie Woodworth</v>
      </c>
      <c r="C182" s="286">
        <f>draw!C182</f>
        <v>0</v>
      </c>
      <c r="D182" s="286" t="str">
        <f>draw!E182</f>
        <v>FHPC</v>
      </c>
      <c r="E182" s="287">
        <f>dressage!AC182</f>
        <v>66.057692307692307</v>
      </c>
      <c r="F182" s="288" t="s">
        <v>277</v>
      </c>
      <c r="G182" s="289">
        <v>0</v>
      </c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 t="s">
        <v>277</v>
      </c>
      <c r="U182" s="247" t="s">
        <v>277</v>
      </c>
      <c r="V182" s="247"/>
      <c r="W182" s="247"/>
      <c r="X182" s="247" t="s">
        <v>277</v>
      </c>
      <c r="Y182" s="247"/>
      <c r="Z182" s="247"/>
      <c r="AA182" s="247"/>
      <c r="AB182" s="247"/>
      <c r="AC182" s="247" t="s">
        <v>48</v>
      </c>
      <c r="AD182" s="290">
        <f t="shared" si="148"/>
        <v>6.0069444444444467E-3</v>
      </c>
      <c r="AE182" s="291">
        <f t="shared" si="149"/>
        <v>98.800000000000011</v>
      </c>
      <c r="AF182" s="291">
        <f t="shared" si="150"/>
        <v>98.800000000000011</v>
      </c>
      <c r="AG182" s="248" t="str">
        <f t="shared" si="151"/>
        <v>E</v>
      </c>
      <c r="AH182" s="246" t="str">
        <f t="shared" si="168"/>
        <v>E</v>
      </c>
      <c r="AI182" s="355" t="str">
        <f t="shared" si="152"/>
        <v/>
      </c>
      <c r="AJ182" s="355" t="str">
        <f t="shared" si="153"/>
        <v/>
      </c>
      <c r="AK182" s="355" t="str">
        <f t="shared" si="154"/>
        <v/>
      </c>
      <c r="AL182" s="355" t="str">
        <f t="shared" si="155"/>
        <v/>
      </c>
      <c r="AM182" s="355" t="str">
        <f t="shared" si="156"/>
        <v/>
      </c>
      <c r="AN182" s="136" t="str">
        <f t="shared" si="145"/>
        <v/>
      </c>
      <c r="AO182" s="136" t="str">
        <f t="shared" si="145"/>
        <v/>
      </c>
      <c r="AP182" s="136" t="str">
        <f t="shared" si="145"/>
        <v/>
      </c>
      <c r="AQ182" s="136" t="str">
        <f t="shared" si="145"/>
        <v/>
      </c>
      <c r="AR182" s="136" t="str">
        <f t="shared" si="145"/>
        <v/>
      </c>
      <c r="AS182" s="292">
        <v>3.7499999999999999E-2</v>
      </c>
      <c r="AT182" s="292">
        <v>4.3506944444444445E-2</v>
      </c>
      <c r="AU182" s="292" t="str">
        <f>draw!M$184</f>
        <v>0:4:32</v>
      </c>
      <c r="AV182" s="292">
        <f t="shared" si="157"/>
        <v>2.8587962962962985E-3</v>
      </c>
      <c r="AW182" s="293">
        <f t="shared" si="158"/>
        <v>0</v>
      </c>
      <c r="AX182" s="293">
        <f t="shared" si="159"/>
        <v>54</v>
      </c>
      <c r="AY182" s="293">
        <f t="shared" si="160"/>
        <v>0</v>
      </c>
      <c r="AZ182" s="293">
        <f t="shared" si="161"/>
        <v>39</v>
      </c>
      <c r="BA182" s="293">
        <f t="shared" si="162"/>
        <v>2</v>
      </c>
      <c r="BB182" s="293">
        <f t="shared" si="163"/>
        <v>1</v>
      </c>
      <c r="BC182" s="293">
        <f t="shared" si="164"/>
        <v>32</v>
      </c>
      <c r="BD182" s="293">
        <f t="shared" si="165"/>
        <v>4</v>
      </c>
      <c r="BE182" s="293">
        <f t="shared" si="166"/>
        <v>0</v>
      </c>
      <c r="BF182" s="294">
        <f t="shared" si="146"/>
        <v>247</v>
      </c>
      <c r="BG182" s="294">
        <f t="shared" si="147"/>
        <v>247</v>
      </c>
      <c r="BI182" s="136">
        <f t="shared" si="167"/>
        <v>4</v>
      </c>
    </row>
    <row r="183" spans="1:61" ht="13" thickBot="1" x14ac:dyDescent="0.3">
      <c r="A183" s="286">
        <f>draw!A183</f>
        <v>21</v>
      </c>
      <c r="B183" s="286" t="str">
        <f>draw!B183</f>
        <v>Lucinda McKee</v>
      </c>
      <c r="C183" s="286">
        <f>draw!C183</f>
        <v>0</v>
      </c>
      <c r="D183" s="286" t="str">
        <f>draw!E183</f>
        <v>DUR</v>
      </c>
      <c r="E183" s="287">
        <f>dressage!AC183</f>
        <v>70.961538461538453</v>
      </c>
      <c r="F183" s="288" t="s">
        <v>277</v>
      </c>
      <c r="G183" s="289">
        <v>0</v>
      </c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>
        <v>20</v>
      </c>
      <c r="U183" s="247"/>
      <c r="V183" s="247"/>
      <c r="W183" s="247"/>
      <c r="X183" s="247"/>
      <c r="Y183" s="247"/>
      <c r="Z183" s="247"/>
      <c r="AA183" s="247"/>
      <c r="AB183" s="247"/>
      <c r="AC183" s="247" t="s">
        <v>48</v>
      </c>
      <c r="AD183" s="290">
        <f t="shared" si="148"/>
        <v>2.9050925925925911E-3</v>
      </c>
      <c r="AE183" s="291">
        <f t="shared" si="149"/>
        <v>0.4</v>
      </c>
      <c r="AF183" s="291">
        <f t="shared" si="150"/>
        <v>20.399999999999999</v>
      </c>
      <c r="AG183" s="248" t="str">
        <f t="shared" si="151"/>
        <v>E</v>
      </c>
      <c r="AH183" s="246" t="str">
        <f t="shared" si="168"/>
        <v>E</v>
      </c>
      <c r="AI183" s="355" t="str">
        <f t="shared" si="152"/>
        <v/>
      </c>
      <c r="AJ183" s="355" t="str">
        <f t="shared" si="153"/>
        <v/>
      </c>
      <c r="AK183" s="355" t="str">
        <f t="shared" si="154"/>
        <v/>
      </c>
      <c r="AL183" s="355" t="str">
        <f t="shared" si="155"/>
        <v/>
      </c>
      <c r="AM183" s="355" t="str">
        <f t="shared" si="156"/>
        <v/>
      </c>
      <c r="AN183" s="136" t="str">
        <f t="shared" si="145"/>
        <v/>
      </c>
      <c r="AO183" s="136" t="str">
        <f t="shared" si="145"/>
        <v/>
      </c>
      <c r="AP183" s="136" t="str">
        <f t="shared" si="145"/>
        <v/>
      </c>
      <c r="AQ183" s="136" t="str">
        <f t="shared" si="145"/>
        <v/>
      </c>
      <c r="AR183" s="136" t="str">
        <f t="shared" si="145"/>
        <v/>
      </c>
      <c r="AS183" s="292">
        <v>3.888888888888889E-2</v>
      </c>
      <c r="AT183" s="292">
        <v>4.1793981481481481E-2</v>
      </c>
      <c r="AU183" s="292" t="str">
        <f>draw!M$184</f>
        <v>0:4:32</v>
      </c>
      <c r="AV183" s="292">
        <f t="shared" si="157"/>
        <v>0</v>
      </c>
      <c r="AW183" s="293">
        <f t="shared" si="158"/>
        <v>0</v>
      </c>
      <c r="AX183" s="293">
        <f t="shared" si="159"/>
        <v>56</v>
      </c>
      <c r="AY183" s="293">
        <f t="shared" si="160"/>
        <v>0</v>
      </c>
      <c r="AZ183" s="293">
        <f t="shared" si="161"/>
        <v>11</v>
      </c>
      <c r="BA183" s="293">
        <f t="shared" si="162"/>
        <v>0</v>
      </c>
      <c r="BB183" s="293">
        <f t="shared" si="163"/>
        <v>1</v>
      </c>
      <c r="BC183" s="293">
        <f t="shared" si="164"/>
        <v>32</v>
      </c>
      <c r="BD183" s="293">
        <f t="shared" si="165"/>
        <v>4</v>
      </c>
      <c r="BE183" s="293">
        <f t="shared" si="166"/>
        <v>0</v>
      </c>
      <c r="BF183" s="294">
        <f t="shared" si="146"/>
        <v>-21</v>
      </c>
      <c r="BG183" s="294">
        <f t="shared" si="147"/>
        <v>1</v>
      </c>
      <c r="BI183" s="136">
        <f t="shared" si="167"/>
        <v>1</v>
      </c>
    </row>
    <row r="184" spans="1:61" s="372" customFormat="1" ht="13" thickBot="1" x14ac:dyDescent="0.3">
      <c r="A184" s="376">
        <f>draw!A184</f>
        <v>22</v>
      </c>
      <c r="B184" s="376" t="str">
        <f>draw!B184</f>
        <v>Camille O'Loughlin</v>
      </c>
      <c r="C184" s="376">
        <f>draw!C184</f>
        <v>0</v>
      </c>
      <c r="D184" s="376" t="str">
        <f>draw!E184</f>
        <v>FHPC</v>
      </c>
      <c r="E184" s="377">
        <f>dressage!AC184</f>
        <v>150</v>
      </c>
      <c r="F184" s="378">
        <v>0</v>
      </c>
      <c r="G184" s="379">
        <v>0</v>
      </c>
      <c r="H184" s="380"/>
      <c r="I184" s="380"/>
      <c r="J184" s="380"/>
      <c r="K184" s="380"/>
      <c r="L184" s="380"/>
      <c r="M184" s="380"/>
      <c r="N184" s="380"/>
      <c r="O184" s="380"/>
      <c r="P184" s="380"/>
      <c r="Q184" s="380"/>
      <c r="R184" s="380"/>
      <c r="S184" s="380"/>
      <c r="T184" s="380"/>
      <c r="U184" s="380"/>
      <c r="V184" s="380"/>
      <c r="W184" s="380"/>
      <c r="X184" s="380"/>
      <c r="Y184" s="380"/>
      <c r="Z184" s="380"/>
      <c r="AA184" s="380"/>
      <c r="AB184" s="380"/>
      <c r="AC184" s="380" t="s">
        <v>48</v>
      </c>
      <c r="AD184" s="381">
        <f t="shared" si="148"/>
        <v>0</v>
      </c>
      <c r="AE184" s="382">
        <f t="shared" si="149"/>
        <v>100.80000000000001</v>
      </c>
      <c r="AF184" s="382">
        <f t="shared" si="150"/>
        <v>100.80000000000001</v>
      </c>
      <c r="AG184" s="383">
        <f t="shared" si="151"/>
        <v>250.8</v>
      </c>
      <c r="AH184" s="384" t="s">
        <v>345</v>
      </c>
      <c r="AI184" s="389" t="str">
        <f t="shared" si="152"/>
        <v/>
      </c>
      <c r="AJ184" s="389" t="str">
        <f t="shared" si="153"/>
        <v/>
      </c>
      <c r="AK184" s="389" t="str">
        <f t="shared" si="154"/>
        <v/>
      </c>
      <c r="AL184" s="389" t="str">
        <f t="shared" si="155"/>
        <v/>
      </c>
      <c r="AM184" s="389" t="str">
        <f t="shared" si="156"/>
        <v/>
      </c>
      <c r="AN184" s="372" t="str">
        <f t="shared" si="145"/>
        <v/>
      </c>
      <c r="AO184" s="372" t="str">
        <f t="shared" si="145"/>
        <v/>
      </c>
      <c r="AP184" s="372" t="str">
        <f t="shared" si="145"/>
        <v/>
      </c>
      <c r="AQ184" s="372" t="str">
        <f t="shared" si="145"/>
        <v/>
      </c>
      <c r="AR184" s="372" t="str">
        <f t="shared" si="145"/>
        <v/>
      </c>
      <c r="AS184" s="386">
        <v>0</v>
      </c>
      <c r="AT184" s="386">
        <v>0</v>
      </c>
      <c r="AU184" s="386" t="str">
        <f>draw!M$184</f>
        <v>0:4:32</v>
      </c>
      <c r="AV184" s="386">
        <f t="shared" si="157"/>
        <v>0</v>
      </c>
      <c r="AW184" s="387">
        <f t="shared" si="158"/>
        <v>0</v>
      </c>
      <c r="AX184" s="387">
        <f t="shared" si="159"/>
        <v>0</v>
      </c>
      <c r="AY184" s="387">
        <f t="shared" si="160"/>
        <v>0</v>
      </c>
      <c r="AZ184" s="387">
        <f t="shared" si="161"/>
        <v>0</v>
      </c>
      <c r="BA184" s="387">
        <f t="shared" si="162"/>
        <v>0</v>
      </c>
      <c r="BB184" s="387">
        <f t="shared" si="163"/>
        <v>0</v>
      </c>
      <c r="BC184" s="387">
        <f t="shared" si="164"/>
        <v>32</v>
      </c>
      <c r="BD184" s="387">
        <f t="shared" si="165"/>
        <v>4</v>
      </c>
      <c r="BE184" s="387">
        <f t="shared" si="166"/>
        <v>0</v>
      </c>
      <c r="BF184" s="388">
        <f t="shared" si="146"/>
        <v>-272</v>
      </c>
      <c r="BG184" s="388">
        <f t="shared" si="147"/>
        <v>252</v>
      </c>
      <c r="BI184" s="372">
        <f t="shared" si="167"/>
        <v>0</v>
      </c>
    </row>
    <row r="185" spans="1:61" ht="13" thickBot="1" x14ac:dyDescent="0.3">
      <c r="A185" s="286">
        <f>draw!A185</f>
        <v>23</v>
      </c>
      <c r="B185" s="286" t="str">
        <f>draw!B185</f>
        <v>Tiah Shaw</v>
      </c>
      <c r="C185" s="286">
        <f>draw!C185</f>
        <v>0</v>
      </c>
      <c r="D185" s="286" t="str">
        <f>draw!E185</f>
        <v>FHPC</v>
      </c>
      <c r="E185" s="287">
        <f>dressage!AC185</f>
        <v>60</v>
      </c>
      <c r="F185" s="288">
        <v>12</v>
      </c>
      <c r="G185" s="289">
        <v>10</v>
      </c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 t="s">
        <v>277</v>
      </c>
      <c r="U185" s="247"/>
      <c r="V185" s="247"/>
      <c r="W185" s="247"/>
      <c r="X185" s="247"/>
      <c r="Y185" s="247"/>
      <c r="Z185" s="247"/>
      <c r="AA185" s="247"/>
      <c r="AB185" s="247"/>
      <c r="AC185" s="247" t="s">
        <v>48</v>
      </c>
      <c r="AD185" s="290">
        <f t="shared" si="148"/>
        <v>3.5532407407407318E-3</v>
      </c>
      <c r="AE185" s="291">
        <f t="shared" si="149"/>
        <v>14</v>
      </c>
      <c r="AF185" s="291">
        <f t="shared" si="150"/>
        <v>14</v>
      </c>
      <c r="AG185" s="248" t="str">
        <f t="shared" si="151"/>
        <v>E</v>
      </c>
      <c r="AH185" s="246" t="str">
        <f>IF(AG185="E","E",RANK(AG185,AG$176:AG$186,1))</f>
        <v>E</v>
      </c>
      <c r="AI185" s="355" t="str">
        <f t="shared" si="152"/>
        <v/>
      </c>
      <c r="AJ185" s="355" t="str">
        <f t="shared" si="153"/>
        <v/>
      </c>
      <c r="AK185" s="355" t="str">
        <f t="shared" si="154"/>
        <v/>
      </c>
      <c r="AL185" s="355" t="str">
        <f t="shared" si="155"/>
        <v/>
      </c>
      <c r="AM185" s="355" t="str">
        <f t="shared" si="156"/>
        <v/>
      </c>
      <c r="AN185" s="136" t="str">
        <f t="shared" si="145"/>
        <v/>
      </c>
      <c r="AO185" s="136" t="str">
        <f t="shared" si="145"/>
        <v/>
      </c>
      <c r="AP185" s="136" t="str">
        <f t="shared" si="145"/>
        <v/>
      </c>
      <c r="AQ185" s="136" t="str">
        <f t="shared" si="145"/>
        <v/>
      </c>
      <c r="AR185" s="136" t="str">
        <f t="shared" si="145"/>
        <v/>
      </c>
      <c r="AS185" s="292">
        <v>4.027777777777778E-2</v>
      </c>
      <c r="AT185" s="292">
        <v>4.3831018518518512E-2</v>
      </c>
      <c r="AU185" s="292" t="str">
        <f>draw!M$184</f>
        <v>0:4:32</v>
      </c>
      <c r="AV185" s="292">
        <f t="shared" si="157"/>
        <v>4.0509259259258364E-4</v>
      </c>
      <c r="AW185" s="293">
        <f t="shared" si="158"/>
        <v>0</v>
      </c>
      <c r="AX185" s="293">
        <f t="shared" si="159"/>
        <v>58</v>
      </c>
      <c r="AY185" s="293">
        <f t="shared" si="160"/>
        <v>0</v>
      </c>
      <c r="AZ185" s="293">
        <f t="shared" si="161"/>
        <v>7</v>
      </c>
      <c r="BA185" s="293">
        <f t="shared" si="162"/>
        <v>3</v>
      </c>
      <c r="BB185" s="293">
        <f t="shared" si="163"/>
        <v>1</v>
      </c>
      <c r="BC185" s="293">
        <f t="shared" si="164"/>
        <v>32</v>
      </c>
      <c r="BD185" s="293">
        <f t="shared" si="165"/>
        <v>4</v>
      </c>
      <c r="BE185" s="293">
        <f t="shared" si="166"/>
        <v>0</v>
      </c>
      <c r="BF185" s="294">
        <f t="shared" si="146"/>
        <v>35</v>
      </c>
      <c r="BG185" s="294">
        <f t="shared" si="147"/>
        <v>35</v>
      </c>
      <c r="BI185" s="136">
        <f t="shared" si="167"/>
        <v>1</v>
      </c>
    </row>
    <row r="186" spans="1:61" ht="13" thickBot="1" x14ac:dyDescent="0.3">
      <c r="A186" s="286">
        <f>draw!A186</f>
        <v>40</v>
      </c>
      <c r="B186" s="286" t="str">
        <f>draw!B186</f>
        <v>Imogen Sidaros</v>
      </c>
      <c r="C186" s="286">
        <f>draw!C186</f>
        <v>0</v>
      </c>
      <c r="D186" s="286">
        <f>draw!E186</f>
        <v>0</v>
      </c>
      <c r="E186" s="287">
        <f>dressage!AC186</f>
        <v>71.538461538461547</v>
      </c>
      <c r="F186" s="288">
        <v>0</v>
      </c>
      <c r="G186" s="289">
        <v>0</v>
      </c>
      <c r="H186" s="247"/>
      <c r="I186" s="247"/>
      <c r="J186" s="247"/>
      <c r="K186" s="247"/>
      <c r="L186" s="247"/>
      <c r="M186" s="247"/>
      <c r="N186" s="247">
        <v>20</v>
      </c>
      <c r="O186" s="247"/>
      <c r="P186" s="247"/>
      <c r="Q186" s="247"/>
      <c r="R186" s="247"/>
      <c r="S186" s="247"/>
      <c r="T186" s="247" t="s">
        <v>277</v>
      </c>
      <c r="U186" s="247"/>
      <c r="V186" s="247" t="s">
        <v>277</v>
      </c>
      <c r="W186" s="247">
        <v>20</v>
      </c>
      <c r="X186" s="247">
        <v>20</v>
      </c>
      <c r="Y186" s="247"/>
      <c r="Z186" s="247"/>
      <c r="AA186" s="247"/>
      <c r="AB186" s="247"/>
      <c r="AC186" s="247" t="s">
        <v>48</v>
      </c>
      <c r="AD186" s="290">
        <f t="shared" ref="AD186:AD205" si="169">AT186</f>
        <v>4.8009259259259258E-2</v>
      </c>
      <c r="AE186" s="291">
        <f t="shared" si="149"/>
        <v>110.4</v>
      </c>
      <c r="AF186" s="291">
        <f t="shared" si="150"/>
        <v>170.4</v>
      </c>
      <c r="AG186" s="248" t="str">
        <f t="shared" si="151"/>
        <v>E</v>
      </c>
      <c r="AH186" s="246" t="str">
        <f>IF(AG186="E","E",RANK(AG186,AG$176:AG$186,1))</f>
        <v>E</v>
      </c>
      <c r="AI186" s="355" t="str">
        <f t="shared" si="152"/>
        <v/>
      </c>
      <c r="AJ186" s="355" t="str">
        <f t="shared" si="153"/>
        <v/>
      </c>
      <c r="AK186" s="355" t="str">
        <f t="shared" si="154"/>
        <v/>
      </c>
      <c r="AL186" s="355" t="str">
        <f t="shared" si="155"/>
        <v/>
      </c>
      <c r="AM186" s="355" t="str">
        <f t="shared" si="156"/>
        <v/>
      </c>
      <c r="AN186" s="136" t="str">
        <f t="shared" si="145"/>
        <v/>
      </c>
      <c r="AO186" s="136" t="str">
        <f t="shared" si="145"/>
        <v/>
      </c>
      <c r="AP186" s="136" t="str">
        <f t="shared" si="145"/>
        <v/>
      </c>
      <c r="AQ186" s="136" t="str">
        <f t="shared" si="145"/>
        <v/>
      </c>
      <c r="AR186" s="136" t="str">
        <f t="shared" si="145"/>
        <v/>
      </c>
      <c r="AS186" s="292">
        <v>4.1666666666666664E-2</v>
      </c>
      <c r="AT186" s="292">
        <v>4.8009259259259258E-2</v>
      </c>
      <c r="AU186" s="292" t="str">
        <f>draw!M$184</f>
        <v>0:4:32</v>
      </c>
      <c r="AV186" s="292">
        <f t="shared" si="157"/>
        <v>3.1944444444444459E-3</v>
      </c>
      <c r="AW186" s="293">
        <f t="shared" si="158"/>
        <v>0</v>
      </c>
      <c r="AX186" s="293">
        <f t="shared" si="159"/>
        <v>0</v>
      </c>
      <c r="AY186" s="293">
        <f t="shared" si="160"/>
        <v>1</v>
      </c>
      <c r="AZ186" s="293">
        <f t="shared" si="161"/>
        <v>8</v>
      </c>
      <c r="BA186" s="293">
        <f t="shared" si="162"/>
        <v>9</v>
      </c>
      <c r="BB186" s="293">
        <f t="shared" si="163"/>
        <v>1</v>
      </c>
      <c r="BC186" s="293">
        <f t="shared" si="164"/>
        <v>32</v>
      </c>
      <c r="BD186" s="293">
        <f t="shared" si="165"/>
        <v>4</v>
      </c>
      <c r="BE186" s="293">
        <f t="shared" si="166"/>
        <v>0</v>
      </c>
      <c r="BF186" s="294">
        <f t="shared" ref="BF186:BF205" si="170">(AZ186-AW186-BC$176)+(BA186-AX186-BD$176)*60+(BB186-AY186-BE$176)*3600</f>
        <v>276</v>
      </c>
      <c r="BG186" s="294">
        <f t="shared" si="147"/>
        <v>276</v>
      </c>
      <c r="BI186" s="136">
        <f t="shared" si="167"/>
        <v>2</v>
      </c>
    </row>
    <row r="187" spans="1:61" ht="13" hidden="1" thickBot="1" x14ac:dyDescent="0.3">
      <c r="A187" s="286">
        <f>draw!A187</f>
        <v>0</v>
      </c>
      <c r="B187" s="286">
        <f>draw!B187</f>
        <v>0</v>
      </c>
      <c r="C187" s="286">
        <f>draw!C187</f>
        <v>0</v>
      </c>
      <c r="D187" s="286">
        <f>draw!E187</f>
        <v>0</v>
      </c>
      <c r="E187" s="287">
        <f>dressage!AC187</f>
        <v>150</v>
      </c>
      <c r="F187" s="288">
        <v>0</v>
      </c>
      <c r="G187" s="289">
        <v>0</v>
      </c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247"/>
      <c r="U187" s="247"/>
      <c r="V187" s="247"/>
      <c r="W187" s="247"/>
      <c r="X187" s="247"/>
      <c r="Y187" s="247"/>
      <c r="Z187" s="247"/>
      <c r="AA187" s="247"/>
      <c r="AB187" s="247"/>
      <c r="AC187" s="247" t="s">
        <v>48</v>
      </c>
      <c r="AD187" s="290">
        <f t="shared" si="169"/>
        <v>4.8009259259259258E-2</v>
      </c>
      <c r="AE187" s="291">
        <f t="shared" si="149"/>
        <v>1550.4</v>
      </c>
      <c r="AF187" s="291">
        <f t="shared" si="150"/>
        <v>1550.4</v>
      </c>
      <c r="AG187" s="248">
        <f t="shared" si="151"/>
        <v>1700.4</v>
      </c>
      <c r="AH187" s="246">
        <f t="shared" ref="AH187:AH205" si="171">RANK(AG187,AG$176:AG$205,1)</f>
        <v>4</v>
      </c>
      <c r="AI187" s="355" t="str">
        <f t="shared" si="152"/>
        <v/>
      </c>
      <c r="AJ187" s="355" t="str">
        <f t="shared" si="153"/>
        <v/>
      </c>
      <c r="AK187" s="355" t="str">
        <f t="shared" si="154"/>
        <v/>
      </c>
      <c r="AL187" s="355" t="str">
        <f t="shared" si="155"/>
        <v/>
      </c>
      <c r="AM187" s="355" t="str">
        <f t="shared" si="156"/>
        <v/>
      </c>
      <c r="AN187" s="136" t="str">
        <f t="shared" si="145"/>
        <v/>
      </c>
      <c r="AO187" s="136" t="str">
        <f t="shared" si="145"/>
        <v/>
      </c>
      <c r="AP187" s="136" t="str">
        <f t="shared" si="145"/>
        <v/>
      </c>
      <c r="AQ187" s="136" t="str">
        <f t="shared" si="145"/>
        <v/>
      </c>
      <c r="AR187" s="136" t="str">
        <f t="shared" si="145"/>
        <v/>
      </c>
      <c r="AS187" s="292">
        <v>0</v>
      </c>
      <c r="AT187" s="292">
        <f t="shared" ref="AT187:AT205" si="172">AT186</f>
        <v>4.8009259259259258E-2</v>
      </c>
      <c r="AU187" s="292" t="str">
        <f>draw!M$184</f>
        <v>0:4:32</v>
      </c>
      <c r="AV187" s="292">
        <f t="shared" si="157"/>
        <v>4.4861111111111109E-2</v>
      </c>
      <c r="AW187" s="293">
        <f t="shared" si="158"/>
        <v>0</v>
      </c>
      <c r="AX187" s="293">
        <f t="shared" si="159"/>
        <v>0</v>
      </c>
      <c r="AY187" s="293">
        <f t="shared" si="160"/>
        <v>0</v>
      </c>
      <c r="AZ187" s="293">
        <f t="shared" si="161"/>
        <v>8</v>
      </c>
      <c r="BA187" s="293">
        <f t="shared" si="162"/>
        <v>9</v>
      </c>
      <c r="BB187" s="293">
        <f t="shared" si="163"/>
        <v>1</v>
      </c>
      <c r="BC187" s="293">
        <f t="shared" si="164"/>
        <v>32</v>
      </c>
      <c r="BD187" s="293">
        <f t="shared" si="165"/>
        <v>4</v>
      </c>
      <c r="BE187" s="293">
        <f t="shared" si="166"/>
        <v>0</v>
      </c>
      <c r="BF187" s="294">
        <f t="shared" si="170"/>
        <v>3876</v>
      </c>
      <c r="BG187" s="294">
        <f t="shared" si="147"/>
        <v>3876</v>
      </c>
      <c r="BI187" s="136">
        <f t="shared" si="167"/>
        <v>0</v>
      </c>
    </row>
    <row r="188" spans="1:61" ht="13" hidden="1" thickBot="1" x14ac:dyDescent="0.3">
      <c r="A188" s="286">
        <f>draw!A188</f>
        <v>0</v>
      </c>
      <c r="B188" s="286">
        <f>draw!B188</f>
        <v>0</v>
      </c>
      <c r="C188" s="286">
        <f>draw!C188</f>
        <v>0</v>
      </c>
      <c r="D188" s="286">
        <f>draw!E188</f>
        <v>0</v>
      </c>
      <c r="E188" s="287">
        <f>dressage!AC188</f>
        <v>150</v>
      </c>
      <c r="F188" s="288">
        <v>0</v>
      </c>
      <c r="G188" s="289">
        <v>0</v>
      </c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  <c r="S188" s="247"/>
      <c r="T188" s="247"/>
      <c r="U188" s="247"/>
      <c r="V188" s="247"/>
      <c r="W188" s="247"/>
      <c r="X188" s="247"/>
      <c r="Y188" s="247"/>
      <c r="Z188" s="247"/>
      <c r="AA188" s="247"/>
      <c r="AB188" s="247"/>
      <c r="AC188" s="247" t="s">
        <v>48</v>
      </c>
      <c r="AD188" s="290">
        <f t="shared" si="169"/>
        <v>4.8009259259259258E-2</v>
      </c>
      <c r="AE188" s="291">
        <f t="shared" si="149"/>
        <v>1550.4</v>
      </c>
      <c r="AF188" s="291">
        <f t="shared" si="150"/>
        <v>1550.4</v>
      </c>
      <c r="AG188" s="248">
        <f t="shared" si="151"/>
        <v>1700.4</v>
      </c>
      <c r="AH188" s="246">
        <f t="shared" si="171"/>
        <v>4</v>
      </c>
      <c r="AI188" s="355" t="str">
        <f t="shared" si="152"/>
        <v/>
      </c>
      <c r="AJ188" s="355" t="str">
        <f t="shared" si="153"/>
        <v/>
      </c>
      <c r="AK188" s="355" t="str">
        <f t="shared" si="154"/>
        <v/>
      </c>
      <c r="AL188" s="355" t="str">
        <f t="shared" si="155"/>
        <v/>
      </c>
      <c r="AM188" s="355" t="str">
        <f t="shared" si="156"/>
        <v/>
      </c>
      <c r="AN188" s="136" t="str">
        <f t="shared" si="145"/>
        <v/>
      </c>
      <c r="AO188" s="136" t="str">
        <f t="shared" si="145"/>
        <v/>
      </c>
      <c r="AP188" s="136" t="str">
        <f t="shared" si="145"/>
        <v/>
      </c>
      <c r="AQ188" s="136" t="str">
        <f t="shared" si="145"/>
        <v/>
      </c>
      <c r="AR188" s="136" t="str">
        <f t="shared" si="145"/>
        <v/>
      </c>
      <c r="AS188" s="292">
        <v>0</v>
      </c>
      <c r="AT188" s="292">
        <f t="shared" si="172"/>
        <v>4.8009259259259258E-2</v>
      </c>
      <c r="AU188" s="292" t="str">
        <f>draw!M$184</f>
        <v>0:4:32</v>
      </c>
      <c r="AV188" s="292">
        <f t="shared" si="157"/>
        <v>4.4861111111111109E-2</v>
      </c>
      <c r="AW188" s="293">
        <f t="shared" si="158"/>
        <v>0</v>
      </c>
      <c r="AX188" s="293">
        <f t="shared" si="159"/>
        <v>0</v>
      </c>
      <c r="AY188" s="293">
        <f t="shared" si="160"/>
        <v>0</v>
      </c>
      <c r="AZ188" s="293">
        <f t="shared" si="161"/>
        <v>8</v>
      </c>
      <c r="BA188" s="293">
        <f t="shared" si="162"/>
        <v>9</v>
      </c>
      <c r="BB188" s="293">
        <f t="shared" si="163"/>
        <v>1</v>
      </c>
      <c r="BC188" s="293">
        <f t="shared" si="164"/>
        <v>32</v>
      </c>
      <c r="BD188" s="293">
        <f t="shared" si="165"/>
        <v>4</v>
      </c>
      <c r="BE188" s="293">
        <f t="shared" si="166"/>
        <v>0</v>
      </c>
      <c r="BF188" s="294">
        <f t="shared" si="170"/>
        <v>3876</v>
      </c>
      <c r="BG188" s="294">
        <f t="shared" si="147"/>
        <v>3876</v>
      </c>
      <c r="BI188" s="136">
        <f t="shared" si="167"/>
        <v>0</v>
      </c>
    </row>
    <row r="189" spans="1:61" ht="13" hidden="1" thickBot="1" x14ac:dyDescent="0.3">
      <c r="A189" s="286">
        <f>draw!A189</f>
        <v>0</v>
      </c>
      <c r="B189" s="286">
        <f>draw!B189</f>
        <v>0</v>
      </c>
      <c r="C189" s="286">
        <f>draw!C189</f>
        <v>0</v>
      </c>
      <c r="D189" s="286">
        <f>draw!E189</f>
        <v>0</v>
      </c>
      <c r="E189" s="287">
        <f>dressage!AC189</f>
        <v>150</v>
      </c>
      <c r="F189" s="288">
        <v>0</v>
      </c>
      <c r="G189" s="289">
        <v>0</v>
      </c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7"/>
      <c r="X189" s="247"/>
      <c r="Y189" s="247"/>
      <c r="Z189" s="247"/>
      <c r="AA189" s="247"/>
      <c r="AB189" s="247"/>
      <c r="AC189" s="247" t="s">
        <v>48</v>
      </c>
      <c r="AD189" s="290">
        <f t="shared" si="169"/>
        <v>4.8009259259259258E-2</v>
      </c>
      <c r="AE189" s="291">
        <f t="shared" si="149"/>
        <v>1550.4</v>
      </c>
      <c r="AF189" s="291">
        <f t="shared" si="150"/>
        <v>1550.4</v>
      </c>
      <c r="AG189" s="248">
        <f t="shared" si="151"/>
        <v>1700.4</v>
      </c>
      <c r="AH189" s="246">
        <f t="shared" si="171"/>
        <v>4</v>
      </c>
      <c r="AI189" s="355" t="str">
        <f t="shared" si="152"/>
        <v/>
      </c>
      <c r="AJ189" s="355" t="str">
        <f t="shared" si="153"/>
        <v/>
      </c>
      <c r="AK189" s="355" t="str">
        <f t="shared" si="154"/>
        <v/>
      </c>
      <c r="AL189" s="355" t="str">
        <f t="shared" si="155"/>
        <v/>
      </c>
      <c r="AM189" s="355" t="str">
        <f t="shared" si="156"/>
        <v/>
      </c>
      <c r="AN189" s="136" t="str">
        <f t="shared" si="145"/>
        <v/>
      </c>
      <c r="AO189" s="136" t="str">
        <f t="shared" si="145"/>
        <v/>
      </c>
      <c r="AP189" s="136" t="str">
        <f t="shared" si="145"/>
        <v/>
      </c>
      <c r="AQ189" s="136" t="str">
        <f t="shared" si="145"/>
        <v/>
      </c>
      <c r="AR189" s="136" t="str">
        <f t="shared" si="145"/>
        <v/>
      </c>
      <c r="AS189" s="292">
        <v>0</v>
      </c>
      <c r="AT189" s="292">
        <f t="shared" si="172"/>
        <v>4.8009259259259258E-2</v>
      </c>
      <c r="AU189" s="292" t="str">
        <f>draw!M$184</f>
        <v>0:4:32</v>
      </c>
      <c r="AV189" s="292">
        <f t="shared" si="157"/>
        <v>4.4861111111111109E-2</v>
      </c>
      <c r="AW189" s="293">
        <f t="shared" si="158"/>
        <v>0</v>
      </c>
      <c r="AX189" s="293">
        <f t="shared" si="159"/>
        <v>0</v>
      </c>
      <c r="AY189" s="293">
        <f t="shared" si="160"/>
        <v>0</v>
      </c>
      <c r="AZ189" s="293">
        <f t="shared" si="161"/>
        <v>8</v>
      </c>
      <c r="BA189" s="293">
        <f t="shared" si="162"/>
        <v>9</v>
      </c>
      <c r="BB189" s="293">
        <f t="shared" si="163"/>
        <v>1</v>
      </c>
      <c r="BC189" s="293">
        <f t="shared" si="164"/>
        <v>32</v>
      </c>
      <c r="BD189" s="293">
        <f t="shared" si="165"/>
        <v>4</v>
      </c>
      <c r="BE189" s="293">
        <f t="shared" si="166"/>
        <v>0</v>
      </c>
      <c r="BF189" s="294">
        <f t="shared" si="170"/>
        <v>3876</v>
      </c>
      <c r="BG189" s="294">
        <f t="shared" si="147"/>
        <v>3876</v>
      </c>
      <c r="BI189" s="136">
        <f t="shared" si="167"/>
        <v>0</v>
      </c>
    </row>
    <row r="190" spans="1:61" ht="13" hidden="1" thickBot="1" x14ac:dyDescent="0.3">
      <c r="A190" s="286">
        <f>draw!A190</f>
        <v>0</v>
      </c>
      <c r="B190" s="286">
        <f>draw!B190</f>
        <v>0</v>
      </c>
      <c r="C190" s="286">
        <f>draw!C190</f>
        <v>0</v>
      </c>
      <c r="D190" s="286">
        <f>draw!E190</f>
        <v>0</v>
      </c>
      <c r="E190" s="287">
        <f>dressage!AC190</f>
        <v>150</v>
      </c>
      <c r="F190" s="288">
        <v>0</v>
      </c>
      <c r="G190" s="289">
        <v>0</v>
      </c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  <c r="R190" s="247"/>
      <c r="S190" s="247"/>
      <c r="T190" s="247"/>
      <c r="U190" s="247"/>
      <c r="V190" s="247"/>
      <c r="W190" s="247"/>
      <c r="X190" s="247"/>
      <c r="Y190" s="247"/>
      <c r="Z190" s="247"/>
      <c r="AA190" s="247"/>
      <c r="AB190" s="247"/>
      <c r="AC190" s="247" t="s">
        <v>48</v>
      </c>
      <c r="AD190" s="290">
        <f t="shared" si="169"/>
        <v>4.8009259259259258E-2</v>
      </c>
      <c r="AE190" s="291">
        <f t="shared" si="149"/>
        <v>1550.4</v>
      </c>
      <c r="AF190" s="291">
        <f t="shared" si="150"/>
        <v>1550.4</v>
      </c>
      <c r="AG190" s="248">
        <f t="shared" si="151"/>
        <v>1700.4</v>
      </c>
      <c r="AH190" s="246">
        <f t="shared" si="171"/>
        <v>4</v>
      </c>
      <c r="AI190" s="355" t="str">
        <f t="shared" si="152"/>
        <v/>
      </c>
      <c r="AJ190" s="355" t="str">
        <f t="shared" si="153"/>
        <v/>
      </c>
      <c r="AK190" s="355" t="str">
        <f t="shared" si="154"/>
        <v/>
      </c>
      <c r="AL190" s="355" t="str">
        <f t="shared" si="155"/>
        <v/>
      </c>
      <c r="AM190" s="355" t="str">
        <f t="shared" si="156"/>
        <v/>
      </c>
      <c r="AN190" s="136" t="str">
        <f t="shared" si="145"/>
        <v/>
      </c>
      <c r="AO190" s="136" t="str">
        <f t="shared" si="145"/>
        <v/>
      </c>
      <c r="AP190" s="136" t="str">
        <f t="shared" si="145"/>
        <v/>
      </c>
      <c r="AQ190" s="136" t="str">
        <f t="shared" si="145"/>
        <v/>
      </c>
      <c r="AR190" s="136" t="str">
        <f t="shared" si="145"/>
        <v/>
      </c>
      <c r="AS190" s="292">
        <v>0</v>
      </c>
      <c r="AT190" s="292">
        <f t="shared" si="172"/>
        <v>4.8009259259259258E-2</v>
      </c>
      <c r="AU190" s="292" t="str">
        <f>draw!M$184</f>
        <v>0:4:32</v>
      </c>
      <c r="AV190" s="292">
        <f t="shared" si="157"/>
        <v>4.4861111111111109E-2</v>
      </c>
      <c r="AW190" s="293">
        <f t="shared" si="158"/>
        <v>0</v>
      </c>
      <c r="AX190" s="293">
        <f t="shared" si="159"/>
        <v>0</v>
      </c>
      <c r="AY190" s="293">
        <f t="shared" si="160"/>
        <v>0</v>
      </c>
      <c r="AZ190" s="293">
        <f t="shared" si="161"/>
        <v>8</v>
      </c>
      <c r="BA190" s="293">
        <f t="shared" si="162"/>
        <v>9</v>
      </c>
      <c r="BB190" s="293">
        <f t="shared" si="163"/>
        <v>1</v>
      </c>
      <c r="BC190" s="293">
        <f t="shared" si="164"/>
        <v>32</v>
      </c>
      <c r="BD190" s="293">
        <f t="shared" si="165"/>
        <v>4</v>
      </c>
      <c r="BE190" s="293">
        <f t="shared" si="166"/>
        <v>0</v>
      </c>
      <c r="BF190" s="294">
        <f t="shared" si="170"/>
        <v>3876</v>
      </c>
      <c r="BG190" s="294">
        <f t="shared" si="147"/>
        <v>3876</v>
      </c>
      <c r="BI190" s="136">
        <f t="shared" si="167"/>
        <v>0</v>
      </c>
    </row>
    <row r="191" spans="1:61" ht="13" hidden="1" thickBot="1" x14ac:dyDescent="0.3">
      <c r="A191" s="286">
        <f>draw!A191</f>
        <v>0</v>
      </c>
      <c r="B191" s="286">
        <f>draw!B191</f>
        <v>0</v>
      </c>
      <c r="C191" s="286">
        <f>draw!C191</f>
        <v>0</v>
      </c>
      <c r="D191" s="286">
        <f>draw!E191</f>
        <v>0</v>
      </c>
      <c r="E191" s="287">
        <f>dressage!AC191</f>
        <v>150</v>
      </c>
      <c r="F191" s="288">
        <v>0</v>
      </c>
      <c r="G191" s="289">
        <v>0</v>
      </c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  <c r="R191" s="247"/>
      <c r="S191" s="247"/>
      <c r="T191" s="247"/>
      <c r="U191" s="247"/>
      <c r="V191" s="247"/>
      <c r="W191" s="247"/>
      <c r="X191" s="247"/>
      <c r="Y191" s="247"/>
      <c r="Z191" s="247"/>
      <c r="AA191" s="247"/>
      <c r="AB191" s="247"/>
      <c r="AC191" s="247" t="s">
        <v>48</v>
      </c>
      <c r="AD191" s="290">
        <f t="shared" si="169"/>
        <v>4.8009259259259258E-2</v>
      </c>
      <c r="AE191" s="291">
        <f t="shared" si="149"/>
        <v>1550.4</v>
      </c>
      <c r="AF191" s="291">
        <f t="shared" si="150"/>
        <v>1550.4</v>
      </c>
      <c r="AG191" s="248">
        <f t="shared" si="151"/>
        <v>1700.4</v>
      </c>
      <c r="AH191" s="246">
        <f t="shared" si="171"/>
        <v>4</v>
      </c>
      <c r="AI191" s="355" t="str">
        <f t="shared" si="152"/>
        <v/>
      </c>
      <c r="AJ191" s="355" t="str">
        <f t="shared" si="153"/>
        <v/>
      </c>
      <c r="AK191" s="355" t="str">
        <f t="shared" si="154"/>
        <v/>
      </c>
      <c r="AL191" s="355" t="str">
        <f t="shared" si="155"/>
        <v/>
      </c>
      <c r="AM191" s="355" t="str">
        <f t="shared" si="156"/>
        <v/>
      </c>
      <c r="AN191" s="136" t="str">
        <f t="shared" si="145"/>
        <v/>
      </c>
      <c r="AO191" s="136" t="str">
        <f t="shared" si="145"/>
        <v/>
      </c>
      <c r="AP191" s="136" t="str">
        <f t="shared" si="145"/>
        <v/>
      </c>
      <c r="AQ191" s="136" t="str">
        <f t="shared" si="145"/>
        <v/>
      </c>
      <c r="AR191" s="136" t="str">
        <f t="shared" si="145"/>
        <v/>
      </c>
      <c r="AS191" s="292">
        <v>0</v>
      </c>
      <c r="AT191" s="292">
        <f t="shared" si="172"/>
        <v>4.8009259259259258E-2</v>
      </c>
      <c r="AU191" s="292" t="str">
        <f>draw!M$184</f>
        <v>0:4:32</v>
      </c>
      <c r="AV191" s="292">
        <f t="shared" si="157"/>
        <v>4.4861111111111109E-2</v>
      </c>
      <c r="AW191" s="293">
        <f t="shared" si="158"/>
        <v>0</v>
      </c>
      <c r="AX191" s="293">
        <f t="shared" si="159"/>
        <v>0</v>
      </c>
      <c r="AY191" s="293">
        <f t="shared" si="160"/>
        <v>0</v>
      </c>
      <c r="AZ191" s="293">
        <f t="shared" si="161"/>
        <v>8</v>
      </c>
      <c r="BA191" s="293">
        <f t="shared" si="162"/>
        <v>9</v>
      </c>
      <c r="BB191" s="293">
        <f t="shared" si="163"/>
        <v>1</v>
      </c>
      <c r="BC191" s="293">
        <f t="shared" si="164"/>
        <v>32</v>
      </c>
      <c r="BD191" s="293">
        <f t="shared" si="165"/>
        <v>4</v>
      </c>
      <c r="BE191" s="293">
        <f t="shared" si="166"/>
        <v>0</v>
      </c>
      <c r="BF191" s="294">
        <f t="shared" si="170"/>
        <v>3876</v>
      </c>
      <c r="BG191" s="294">
        <f t="shared" si="147"/>
        <v>3876</v>
      </c>
      <c r="BI191" s="136">
        <f t="shared" si="167"/>
        <v>0</v>
      </c>
    </row>
    <row r="192" spans="1:61" ht="13" hidden="1" thickBot="1" x14ac:dyDescent="0.3">
      <c r="A192" s="286">
        <f>draw!A192</f>
        <v>0</v>
      </c>
      <c r="B192" s="286">
        <f>draw!B192</f>
        <v>0</v>
      </c>
      <c r="C192" s="286">
        <f>draw!C192</f>
        <v>0</v>
      </c>
      <c r="D192" s="286">
        <f>draw!E192</f>
        <v>0</v>
      </c>
      <c r="E192" s="287">
        <f>dressage!AC192</f>
        <v>150</v>
      </c>
      <c r="F192" s="288">
        <v>0</v>
      </c>
      <c r="G192" s="289">
        <v>0</v>
      </c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7"/>
      <c r="V192" s="247"/>
      <c r="W192" s="247"/>
      <c r="X192" s="247"/>
      <c r="Y192" s="247"/>
      <c r="Z192" s="247"/>
      <c r="AA192" s="247"/>
      <c r="AB192" s="247"/>
      <c r="AC192" s="247" t="s">
        <v>48</v>
      </c>
      <c r="AD192" s="290">
        <f t="shared" si="169"/>
        <v>4.8009259259259258E-2</v>
      </c>
      <c r="AE192" s="291">
        <f t="shared" si="149"/>
        <v>1550.4</v>
      </c>
      <c r="AF192" s="291">
        <f t="shared" si="150"/>
        <v>1550.4</v>
      </c>
      <c r="AG192" s="248">
        <f t="shared" si="151"/>
        <v>1700.4</v>
      </c>
      <c r="AH192" s="246">
        <f t="shared" si="171"/>
        <v>4</v>
      </c>
      <c r="AI192" s="355" t="str">
        <f t="shared" si="152"/>
        <v/>
      </c>
      <c r="AJ192" s="355" t="str">
        <f t="shared" si="153"/>
        <v/>
      </c>
      <c r="AK192" s="355" t="str">
        <f t="shared" si="154"/>
        <v/>
      </c>
      <c r="AL192" s="355" t="str">
        <f t="shared" si="155"/>
        <v/>
      </c>
      <c r="AM192" s="355" t="str">
        <f t="shared" si="156"/>
        <v/>
      </c>
      <c r="AN192" s="136" t="str">
        <f t="shared" si="145"/>
        <v/>
      </c>
      <c r="AO192" s="136" t="str">
        <f t="shared" si="145"/>
        <v/>
      </c>
      <c r="AP192" s="136" t="str">
        <f t="shared" si="145"/>
        <v/>
      </c>
      <c r="AQ192" s="136" t="str">
        <f t="shared" si="145"/>
        <v/>
      </c>
      <c r="AR192" s="136" t="str">
        <f t="shared" si="145"/>
        <v/>
      </c>
      <c r="AS192" s="292">
        <v>0</v>
      </c>
      <c r="AT192" s="292">
        <f t="shared" si="172"/>
        <v>4.8009259259259258E-2</v>
      </c>
      <c r="AU192" s="292" t="str">
        <f>draw!M$184</f>
        <v>0:4:32</v>
      </c>
      <c r="AV192" s="292">
        <f t="shared" si="157"/>
        <v>4.4861111111111109E-2</v>
      </c>
      <c r="AW192" s="293">
        <f t="shared" si="158"/>
        <v>0</v>
      </c>
      <c r="AX192" s="293">
        <f t="shared" si="159"/>
        <v>0</v>
      </c>
      <c r="AY192" s="293">
        <f t="shared" si="160"/>
        <v>0</v>
      </c>
      <c r="AZ192" s="293">
        <f t="shared" si="161"/>
        <v>8</v>
      </c>
      <c r="BA192" s="293">
        <f t="shared" si="162"/>
        <v>9</v>
      </c>
      <c r="BB192" s="293">
        <f t="shared" si="163"/>
        <v>1</v>
      </c>
      <c r="BC192" s="293">
        <f t="shared" si="164"/>
        <v>32</v>
      </c>
      <c r="BD192" s="293">
        <f t="shared" si="165"/>
        <v>4</v>
      </c>
      <c r="BE192" s="293">
        <f t="shared" si="166"/>
        <v>0</v>
      </c>
      <c r="BF192" s="294">
        <f t="shared" si="170"/>
        <v>3876</v>
      </c>
      <c r="BG192" s="294">
        <f t="shared" si="147"/>
        <v>3876</v>
      </c>
      <c r="BI192" s="136">
        <f t="shared" si="167"/>
        <v>0</v>
      </c>
    </row>
    <row r="193" spans="1:61" ht="13" hidden="1" thickBot="1" x14ac:dyDescent="0.3">
      <c r="A193" s="286">
        <f>draw!A193</f>
        <v>0</v>
      </c>
      <c r="B193" s="286">
        <f>draw!B193</f>
        <v>0</v>
      </c>
      <c r="C193" s="286">
        <f>draw!C193</f>
        <v>0</v>
      </c>
      <c r="D193" s="286">
        <f>draw!E193</f>
        <v>0</v>
      </c>
      <c r="E193" s="287">
        <f>dressage!AC193</f>
        <v>150</v>
      </c>
      <c r="F193" s="288">
        <v>0</v>
      </c>
      <c r="G193" s="289">
        <v>0</v>
      </c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  <c r="S193" s="247"/>
      <c r="T193" s="247"/>
      <c r="U193" s="247"/>
      <c r="V193" s="247"/>
      <c r="W193" s="247"/>
      <c r="X193" s="247"/>
      <c r="Y193" s="247"/>
      <c r="Z193" s="247"/>
      <c r="AA193" s="247"/>
      <c r="AB193" s="247"/>
      <c r="AC193" s="247" t="s">
        <v>48</v>
      </c>
      <c r="AD193" s="290">
        <f t="shared" si="169"/>
        <v>4.8009259259259258E-2</v>
      </c>
      <c r="AE193" s="291">
        <f t="shared" si="149"/>
        <v>1550.4</v>
      </c>
      <c r="AF193" s="291">
        <f t="shared" si="150"/>
        <v>1550.4</v>
      </c>
      <c r="AG193" s="248">
        <f t="shared" si="151"/>
        <v>1700.4</v>
      </c>
      <c r="AH193" s="246">
        <f t="shared" si="171"/>
        <v>4</v>
      </c>
      <c r="AI193" s="355" t="str">
        <f t="shared" si="152"/>
        <v/>
      </c>
      <c r="AJ193" s="355" t="str">
        <f t="shared" si="153"/>
        <v/>
      </c>
      <c r="AK193" s="355" t="str">
        <f t="shared" si="154"/>
        <v/>
      </c>
      <c r="AL193" s="355" t="str">
        <f t="shared" si="155"/>
        <v/>
      </c>
      <c r="AM193" s="355" t="str">
        <f t="shared" si="156"/>
        <v/>
      </c>
      <c r="AN193" s="136" t="str">
        <f t="shared" si="145"/>
        <v/>
      </c>
      <c r="AO193" s="136" t="str">
        <f t="shared" si="145"/>
        <v/>
      </c>
      <c r="AP193" s="136" t="str">
        <f t="shared" si="145"/>
        <v/>
      </c>
      <c r="AQ193" s="136" t="str">
        <f t="shared" si="145"/>
        <v/>
      </c>
      <c r="AR193" s="136" t="str">
        <f t="shared" si="145"/>
        <v/>
      </c>
      <c r="AS193" s="292">
        <v>0</v>
      </c>
      <c r="AT193" s="292">
        <f t="shared" si="172"/>
        <v>4.8009259259259258E-2</v>
      </c>
      <c r="AU193" s="292" t="str">
        <f>draw!M$184</f>
        <v>0:4:32</v>
      </c>
      <c r="AV193" s="292">
        <f t="shared" si="157"/>
        <v>4.4861111111111109E-2</v>
      </c>
      <c r="AW193" s="293">
        <f t="shared" si="158"/>
        <v>0</v>
      </c>
      <c r="AX193" s="293">
        <f t="shared" si="159"/>
        <v>0</v>
      </c>
      <c r="AY193" s="293">
        <f t="shared" si="160"/>
        <v>0</v>
      </c>
      <c r="AZ193" s="293">
        <f t="shared" si="161"/>
        <v>8</v>
      </c>
      <c r="BA193" s="293">
        <f t="shared" si="162"/>
        <v>9</v>
      </c>
      <c r="BB193" s="293">
        <f t="shared" si="163"/>
        <v>1</v>
      </c>
      <c r="BC193" s="293">
        <f t="shared" si="164"/>
        <v>32</v>
      </c>
      <c r="BD193" s="293">
        <f t="shared" si="165"/>
        <v>4</v>
      </c>
      <c r="BE193" s="293">
        <f t="shared" si="166"/>
        <v>0</v>
      </c>
      <c r="BF193" s="294">
        <f t="shared" si="170"/>
        <v>3876</v>
      </c>
      <c r="BG193" s="294">
        <f t="shared" si="147"/>
        <v>3876</v>
      </c>
      <c r="BI193" s="136">
        <f t="shared" si="167"/>
        <v>0</v>
      </c>
    </row>
    <row r="194" spans="1:61" ht="13" hidden="1" thickBot="1" x14ac:dyDescent="0.3">
      <c r="A194" s="286">
        <f>draw!A194</f>
        <v>0</v>
      </c>
      <c r="B194" s="286">
        <f>draw!B194</f>
        <v>0</v>
      </c>
      <c r="C194" s="286">
        <f>draw!C194</f>
        <v>0</v>
      </c>
      <c r="D194" s="286">
        <f>draw!E194</f>
        <v>0</v>
      </c>
      <c r="E194" s="287">
        <f>dressage!AC194</f>
        <v>150</v>
      </c>
      <c r="F194" s="288">
        <v>0</v>
      </c>
      <c r="G194" s="289">
        <v>0</v>
      </c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  <c r="T194" s="247"/>
      <c r="U194" s="247"/>
      <c r="V194" s="247"/>
      <c r="W194" s="247"/>
      <c r="X194" s="247"/>
      <c r="Y194" s="247"/>
      <c r="Z194" s="247"/>
      <c r="AA194" s="247"/>
      <c r="AB194" s="247"/>
      <c r="AC194" s="247" t="s">
        <v>48</v>
      </c>
      <c r="AD194" s="290">
        <f t="shared" si="169"/>
        <v>4.8009259259259258E-2</v>
      </c>
      <c r="AE194" s="291">
        <f t="shared" si="149"/>
        <v>1550.4</v>
      </c>
      <c r="AF194" s="291">
        <f t="shared" si="150"/>
        <v>1550.4</v>
      </c>
      <c r="AG194" s="248">
        <f t="shared" si="151"/>
        <v>1700.4</v>
      </c>
      <c r="AH194" s="246">
        <f t="shared" si="171"/>
        <v>4</v>
      </c>
      <c r="AI194" s="355" t="str">
        <f t="shared" si="152"/>
        <v/>
      </c>
      <c r="AJ194" s="355" t="str">
        <f t="shared" si="153"/>
        <v/>
      </c>
      <c r="AK194" s="355" t="str">
        <f t="shared" si="154"/>
        <v/>
      </c>
      <c r="AL194" s="355" t="str">
        <f t="shared" si="155"/>
        <v/>
      </c>
      <c r="AM194" s="355" t="str">
        <f t="shared" si="156"/>
        <v/>
      </c>
      <c r="AN194" s="136" t="str">
        <f t="shared" si="145"/>
        <v/>
      </c>
      <c r="AO194" s="136" t="str">
        <f t="shared" si="145"/>
        <v/>
      </c>
      <c r="AP194" s="136" t="str">
        <f t="shared" si="145"/>
        <v/>
      </c>
      <c r="AQ194" s="136" t="str">
        <f t="shared" si="145"/>
        <v/>
      </c>
      <c r="AR194" s="136" t="str">
        <f t="shared" si="145"/>
        <v/>
      </c>
      <c r="AS194" s="292">
        <v>0</v>
      </c>
      <c r="AT194" s="292">
        <f t="shared" si="172"/>
        <v>4.8009259259259258E-2</v>
      </c>
      <c r="AU194" s="292" t="str">
        <f>draw!M$184</f>
        <v>0:4:32</v>
      </c>
      <c r="AV194" s="292">
        <f t="shared" si="157"/>
        <v>4.4861111111111109E-2</v>
      </c>
      <c r="AW194" s="293">
        <f t="shared" si="158"/>
        <v>0</v>
      </c>
      <c r="AX194" s="293">
        <f t="shared" si="159"/>
        <v>0</v>
      </c>
      <c r="AY194" s="293">
        <f t="shared" si="160"/>
        <v>0</v>
      </c>
      <c r="AZ194" s="293">
        <f t="shared" si="161"/>
        <v>8</v>
      </c>
      <c r="BA194" s="293">
        <f t="shared" si="162"/>
        <v>9</v>
      </c>
      <c r="BB194" s="293">
        <f t="shared" si="163"/>
        <v>1</v>
      </c>
      <c r="BC194" s="293">
        <f t="shared" si="164"/>
        <v>32</v>
      </c>
      <c r="BD194" s="293">
        <f t="shared" si="165"/>
        <v>4</v>
      </c>
      <c r="BE194" s="293">
        <f t="shared" si="166"/>
        <v>0</v>
      </c>
      <c r="BF194" s="294">
        <f t="shared" si="170"/>
        <v>3876</v>
      </c>
      <c r="BG194" s="294">
        <f t="shared" si="147"/>
        <v>3876</v>
      </c>
      <c r="BI194" s="136">
        <f t="shared" si="167"/>
        <v>0</v>
      </c>
    </row>
    <row r="195" spans="1:61" ht="13" hidden="1" thickBot="1" x14ac:dyDescent="0.3">
      <c r="A195" s="286">
        <f>draw!A195</f>
        <v>0</v>
      </c>
      <c r="B195" s="286">
        <f>draw!B195</f>
        <v>0</v>
      </c>
      <c r="C195" s="286">
        <f>draw!C195</f>
        <v>0</v>
      </c>
      <c r="D195" s="286">
        <f>draw!E195</f>
        <v>0</v>
      </c>
      <c r="E195" s="287">
        <f>dressage!AC195</f>
        <v>150</v>
      </c>
      <c r="F195" s="288">
        <v>0</v>
      </c>
      <c r="G195" s="289">
        <v>0</v>
      </c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  <c r="S195" s="247"/>
      <c r="T195" s="247"/>
      <c r="U195" s="247"/>
      <c r="V195" s="247"/>
      <c r="W195" s="247"/>
      <c r="X195" s="247"/>
      <c r="Y195" s="247"/>
      <c r="Z195" s="247"/>
      <c r="AA195" s="247"/>
      <c r="AB195" s="247"/>
      <c r="AC195" s="247" t="s">
        <v>48</v>
      </c>
      <c r="AD195" s="290">
        <f t="shared" si="169"/>
        <v>4.8009259259259258E-2</v>
      </c>
      <c r="AE195" s="291">
        <f t="shared" si="149"/>
        <v>1550.4</v>
      </c>
      <c r="AF195" s="291">
        <f t="shared" si="150"/>
        <v>1550.4</v>
      </c>
      <c r="AG195" s="248">
        <f t="shared" si="151"/>
        <v>1700.4</v>
      </c>
      <c r="AH195" s="246">
        <f t="shared" si="171"/>
        <v>4</v>
      </c>
      <c r="AI195" s="355" t="str">
        <f t="shared" si="152"/>
        <v/>
      </c>
      <c r="AJ195" s="355" t="str">
        <f t="shared" si="153"/>
        <v/>
      </c>
      <c r="AK195" s="355" t="str">
        <f t="shared" si="154"/>
        <v/>
      </c>
      <c r="AL195" s="355" t="str">
        <f t="shared" si="155"/>
        <v/>
      </c>
      <c r="AM195" s="355" t="str">
        <f t="shared" si="156"/>
        <v/>
      </c>
      <c r="AN195" s="136" t="str">
        <f t="shared" si="145"/>
        <v/>
      </c>
      <c r="AO195" s="136" t="str">
        <f t="shared" si="145"/>
        <v/>
      </c>
      <c r="AP195" s="136" t="str">
        <f t="shared" si="145"/>
        <v/>
      </c>
      <c r="AQ195" s="136" t="str">
        <f t="shared" si="145"/>
        <v/>
      </c>
      <c r="AR195" s="136" t="str">
        <f t="shared" si="145"/>
        <v/>
      </c>
      <c r="AS195" s="292">
        <v>0</v>
      </c>
      <c r="AT195" s="292">
        <f t="shared" si="172"/>
        <v>4.8009259259259258E-2</v>
      </c>
      <c r="AU195" s="292" t="str">
        <f>draw!M$184</f>
        <v>0:4:32</v>
      </c>
      <c r="AV195" s="292">
        <f t="shared" si="157"/>
        <v>4.4861111111111109E-2</v>
      </c>
      <c r="AW195" s="293">
        <f t="shared" si="158"/>
        <v>0</v>
      </c>
      <c r="AX195" s="293">
        <f t="shared" si="159"/>
        <v>0</v>
      </c>
      <c r="AY195" s="293">
        <f t="shared" si="160"/>
        <v>0</v>
      </c>
      <c r="AZ195" s="293">
        <f t="shared" si="161"/>
        <v>8</v>
      </c>
      <c r="BA195" s="293">
        <f t="shared" si="162"/>
        <v>9</v>
      </c>
      <c r="BB195" s="293">
        <f t="shared" si="163"/>
        <v>1</v>
      </c>
      <c r="BC195" s="293">
        <f t="shared" si="164"/>
        <v>32</v>
      </c>
      <c r="BD195" s="293">
        <f t="shared" si="165"/>
        <v>4</v>
      </c>
      <c r="BE195" s="293">
        <f t="shared" si="166"/>
        <v>0</v>
      </c>
      <c r="BF195" s="294">
        <f t="shared" si="170"/>
        <v>3876</v>
      </c>
      <c r="BG195" s="294">
        <f t="shared" si="147"/>
        <v>3876</v>
      </c>
      <c r="BI195" s="136">
        <f t="shared" si="167"/>
        <v>0</v>
      </c>
    </row>
    <row r="196" spans="1:61" ht="13" hidden="1" thickBot="1" x14ac:dyDescent="0.3">
      <c r="A196" s="286">
        <f>draw!A196</f>
        <v>0</v>
      </c>
      <c r="B196" s="286">
        <f>draw!B196</f>
        <v>0</v>
      </c>
      <c r="C196" s="286">
        <f>draw!C196</f>
        <v>0</v>
      </c>
      <c r="D196" s="286">
        <f>draw!E196</f>
        <v>0</v>
      </c>
      <c r="E196" s="287">
        <f>dressage!AC196</f>
        <v>150</v>
      </c>
      <c r="F196" s="288">
        <v>0</v>
      </c>
      <c r="G196" s="289">
        <v>0</v>
      </c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  <c r="S196" s="247"/>
      <c r="T196" s="247"/>
      <c r="U196" s="247"/>
      <c r="V196" s="247"/>
      <c r="W196" s="247"/>
      <c r="X196" s="247"/>
      <c r="Y196" s="247"/>
      <c r="Z196" s="247"/>
      <c r="AA196" s="247"/>
      <c r="AB196" s="247"/>
      <c r="AC196" s="247" t="s">
        <v>48</v>
      </c>
      <c r="AD196" s="290">
        <f t="shared" si="169"/>
        <v>4.8009259259259258E-2</v>
      </c>
      <c r="AE196" s="291">
        <f t="shared" si="149"/>
        <v>1550.4</v>
      </c>
      <c r="AF196" s="291">
        <f t="shared" si="150"/>
        <v>1550.4</v>
      </c>
      <c r="AG196" s="248">
        <f t="shared" si="151"/>
        <v>1700.4</v>
      </c>
      <c r="AH196" s="246">
        <f t="shared" si="171"/>
        <v>4</v>
      </c>
      <c r="AI196" s="355" t="str">
        <f t="shared" si="152"/>
        <v/>
      </c>
      <c r="AJ196" s="355" t="str">
        <f t="shared" si="153"/>
        <v/>
      </c>
      <c r="AK196" s="355" t="str">
        <f t="shared" si="154"/>
        <v/>
      </c>
      <c r="AL196" s="355" t="str">
        <f t="shared" si="155"/>
        <v/>
      </c>
      <c r="AM196" s="355" t="str">
        <f t="shared" si="156"/>
        <v/>
      </c>
      <c r="AN196" s="136" t="str">
        <f t="shared" si="145"/>
        <v/>
      </c>
      <c r="AO196" s="136" t="str">
        <f t="shared" si="145"/>
        <v/>
      </c>
      <c r="AP196" s="136" t="str">
        <f t="shared" si="145"/>
        <v/>
      </c>
      <c r="AQ196" s="136" t="str">
        <f t="shared" si="145"/>
        <v/>
      </c>
      <c r="AR196" s="136" t="str">
        <f t="shared" si="145"/>
        <v/>
      </c>
      <c r="AS196" s="292">
        <v>0</v>
      </c>
      <c r="AT196" s="292">
        <f t="shared" si="172"/>
        <v>4.8009259259259258E-2</v>
      </c>
      <c r="AU196" s="292" t="str">
        <f>draw!M$184</f>
        <v>0:4:32</v>
      </c>
      <c r="AV196" s="292">
        <f t="shared" si="157"/>
        <v>4.4861111111111109E-2</v>
      </c>
      <c r="AW196" s="293">
        <f t="shared" si="158"/>
        <v>0</v>
      </c>
      <c r="AX196" s="293">
        <f t="shared" si="159"/>
        <v>0</v>
      </c>
      <c r="AY196" s="293">
        <f t="shared" si="160"/>
        <v>0</v>
      </c>
      <c r="AZ196" s="293">
        <f t="shared" si="161"/>
        <v>8</v>
      </c>
      <c r="BA196" s="293">
        <f t="shared" si="162"/>
        <v>9</v>
      </c>
      <c r="BB196" s="293">
        <f t="shared" si="163"/>
        <v>1</v>
      </c>
      <c r="BC196" s="293">
        <f t="shared" si="164"/>
        <v>32</v>
      </c>
      <c r="BD196" s="293">
        <f t="shared" si="165"/>
        <v>4</v>
      </c>
      <c r="BE196" s="293">
        <f t="shared" si="166"/>
        <v>0</v>
      </c>
      <c r="BF196" s="294">
        <f t="shared" si="170"/>
        <v>3876</v>
      </c>
      <c r="BG196" s="294">
        <f t="shared" si="147"/>
        <v>3876</v>
      </c>
      <c r="BI196" s="136">
        <f t="shared" si="167"/>
        <v>0</v>
      </c>
    </row>
    <row r="197" spans="1:61" ht="13" hidden="1" thickBot="1" x14ac:dyDescent="0.3">
      <c r="A197" s="286">
        <f>draw!A197</f>
        <v>0</v>
      </c>
      <c r="B197" s="286">
        <f>draw!B197</f>
        <v>0</v>
      </c>
      <c r="C197" s="286">
        <f>draw!C197</f>
        <v>0</v>
      </c>
      <c r="D197" s="286">
        <f>draw!E197</f>
        <v>0</v>
      </c>
      <c r="E197" s="287">
        <f>dressage!AC197</f>
        <v>150</v>
      </c>
      <c r="F197" s="288">
        <v>0</v>
      </c>
      <c r="G197" s="289">
        <v>0</v>
      </c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  <c r="S197" s="247"/>
      <c r="T197" s="247"/>
      <c r="U197" s="247"/>
      <c r="V197" s="247"/>
      <c r="W197" s="247"/>
      <c r="X197" s="247"/>
      <c r="Y197" s="247"/>
      <c r="Z197" s="247"/>
      <c r="AA197" s="247"/>
      <c r="AB197" s="247"/>
      <c r="AC197" s="247" t="s">
        <v>48</v>
      </c>
      <c r="AD197" s="290">
        <f t="shared" si="169"/>
        <v>4.8009259259259258E-2</v>
      </c>
      <c r="AE197" s="291">
        <f t="shared" si="149"/>
        <v>1550.4</v>
      </c>
      <c r="AF197" s="291">
        <f t="shared" si="150"/>
        <v>1550.4</v>
      </c>
      <c r="AG197" s="248">
        <f t="shared" si="151"/>
        <v>1700.4</v>
      </c>
      <c r="AH197" s="246">
        <f t="shared" si="171"/>
        <v>4</v>
      </c>
      <c r="AI197" s="355" t="str">
        <f t="shared" si="152"/>
        <v/>
      </c>
      <c r="AJ197" s="355" t="str">
        <f t="shared" si="153"/>
        <v/>
      </c>
      <c r="AK197" s="355" t="str">
        <f t="shared" si="154"/>
        <v/>
      </c>
      <c r="AL197" s="355" t="str">
        <f t="shared" si="155"/>
        <v/>
      </c>
      <c r="AM197" s="355" t="str">
        <f t="shared" si="156"/>
        <v/>
      </c>
      <c r="AN197" s="136" t="str">
        <f t="shared" si="145"/>
        <v/>
      </c>
      <c r="AO197" s="136" t="str">
        <f t="shared" si="145"/>
        <v/>
      </c>
      <c r="AP197" s="136" t="str">
        <f t="shared" si="145"/>
        <v/>
      </c>
      <c r="AQ197" s="136" t="str">
        <f t="shared" si="145"/>
        <v/>
      </c>
      <c r="AR197" s="136" t="str">
        <f t="shared" si="145"/>
        <v/>
      </c>
      <c r="AS197" s="292">
        <v>0</v>
      </c>
      <c r="AT197" s="292">
        <f t="shared" si="172"/>
        <v>4.8009259259259258E-2</v>
      </c>
      <c r="AU197" s="292" t="str">
        <f>draw!M$184</f>
        <v>0:4:32</v>
      </c>
      <c r="AV197" s="292">
        <f t="shared" si="157"/>
        <v>4.4861111111111109E-2</v>
      </c>
      <c r="AW197" s="293">
        <f t="shared" si="158"/>
        <v>0</v>
      </c>
      <c r="AX197" s="293">
        <f t="shared" si="159"/>
        <v>0</v>
      </c>
      <c r="AY197" s="293">
        <f t="shared" si="160"/>
        <v>0</v>
      </c>
      <c r="AZ197" s="293">
        <f t="shared" si="161"/>
        <v>8</v>
      </c>
      <c r="BA197" s="293">
        <f t="shared" si="162"/>
        <v>9</v>
      </c>
      <c r="BB197" s="293">
        <f t="shared" si="163"/>
        <v>1</v>
      </c>
      <c r="BC197" s="293">
        <f t="shared" si="164"/>
        <v>32</v>
      </c>
      <c r="BD197" s="293">
        <f t="shared" si="165"/>
        <v>4</v>
      </c>
      <c r="BE197" s="293">
        <f t="shared" si="166"/>
        <v>0</v>
      </c>
      <c r="BF197" s="294">
        <f t="shared" si="170"/>
        <v>3876</v>
      </c>
      <c r="BG197" s="294">
        <f t="shared" si="147"/>
        <v>3876</v>
      </c>
      <c r="BI197" s="136">
        <f t="shared" si="167"/>
        <v>0</v>
      </c>
    </row>
    <row r="198" spans="1:61" ht="13" hidden="1" thickBot="1" x14ac:dyDescent="0.3">
      <c r="A198" s="286">
        <f>draw!A198</f>
        <v>0</v>
      </c>
      <c r="B198" s="286">
        <f>draw!B198</f>
        <v>0</v>
      </c>
      <c r="C198" s="286">
        <f>draw!C198</f>
        <v>0</v>
      </c>
      <c r="D198" s="286">
        <f>draw!E198</f>
        <v>0</v>
      </c>
      <c r="E198" s="287">
        <f>dressage!AC198</f>
        <v>150</v>
      </c>
      <c r="F198" s="288">
        <v>0</v>
      </c>
      <c r="G198" s="289">
        <v>0</v>
      </c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  <c r="S198" s="247"/>
      <c r="T198" s="247"/>
      <c r="U198" s="247"/>
      <c r="V198" s="247"/>
      <c r="W198" s="247"/>
      <c r="X198" s="247"/>
      <c r="Y198" s="247"/>
      <c r="Z198" s="247"/>
      <c r="AA198" s="247"/>
      <c r="AB198" s="247"/>
      <c r="AC198" s="247" t="s">
        <v>48</v>
      </c>
      <c r="AD198" s="290">
        <f t="shared" si="169"/>
        <v>4.8009259259259258E-2</v>
      </c>
      <c r="AE198" s="291">
        <f t="shared" si="149"/>
        <v>1550.4</v>
      </c>
      <c r="AF198" s="291">
        <f t="shared" si="150"/>
        <v>1550.4</v>
      </c>
      <c r="AG198" s="248">
        <f t="shared" si="151"/>
        <v>1700.4</v>
      </c>
      <c r="AH198" s="246">
        <f t="shared" si="171"/>
        <v>4</v>
      </c>
      <c r="AI198" s="355" t="str">
        <f t="shared" si="152"/>
        <v/>
      </c>
      <c r="AJ198" s="355" t="str">
        <f t="shared" si="153"/>
        <v/>
      </c>
      <c r="AK198" s="355" t="str">
        <f t="shared" si="154"/>
        <v/>
      </c>
      <c r="AL198" s="355" t="str">
        <f t="shared" si="155"/>
        <v/>
      </c>
      <c r="AM198" s="355" t="str">
        <f t="shared" si="156"/>
        <v/>
      </c>
      <c r="AN198" s="136" t="str">
        <f t="shared" ref="AN198:AR205" si="173">IF($D198=AN$3,$AG198,"")</f>
        <v/>
      </c>
      <c r="AO198" s="136" t="str">
        <f t="shared" si="173"/>
        <v/>
      </c>
      <c r="AP198" s="136" t="str">
        <f t="shared" si="173"/>
        <v/>
      </c>
      <c r="AQ198" s="136" t="str">
        <f t="shared" si="173"/>
        <v/>
      </c>
      <c r="AR198" s="136" t="str">
        <f t="shared" si="173"/>
        <v/>
      </c>
      <c r="AS198" s="292">
        <v>0</v>
      </c>
      <c r="AT198" s="292">
        <f t="shared" si="172"/>
        <v>4.8009259259259258E-2</v>
      </c>
      <c r="AU198" s="292" t="str">
        <f>draw!M$184</f>
        <v>0:4:32</v>
      </c>
      <c r="AV198" s="292">
        <f t="shared" si="157"/>
        <v>4.4861111111111109E-2</v>
      </c>
      <c r="AW198" s="293">
        <f t="shared" si="158"/>
        <v>0</v>
      </c>
      <c r="AX198" s="293">
        <f t="shared" si="159"/>
        <v>0</v>
      </c>
      <c r="AY198" s="293">
        <f t="shared" si="160"/>
        <v>0</v>
      </c>
      <c r="AZ198" s="293">
        <f t="shared" si="161"/>
        <v>8</v>
      </c>
      <c r="BA198" s="293">
        <f t="shared" si="162"/>
        <v>9</v>
      </c>
      <c r="BB198" s="293">
        <f t="shared" si="163"/>
        <v>1</v>
      </c>
      <c r="BC198" s="293">
        <f t="shared" si="164"/>
        <v>32</v>
      </c>
      <c r="BD198" s="293">
        <f t="shared" si="165"/>
        <v>4</v>
      </c>
      <c r="BE198" s="293">
        <f t="shared" si="166"/>
        <v>0</v>
      </c>
      <c r="BF198" s="294">
        <f t="shared" si="170"/>
        <v>3876</v>
      </c>
      <c r="BG198" s="294">
        <f t="shared" si="147"/>
        <v>3876</v>
      </c>
      <c r="BI198" s="136">
        <f t="shared" si="167"/>
        <v>0</v>
      </c>
    </row>
    <row r="199" spans="1:61" ht="13" hidden="1" thickBot="1" x14ac:dyDescent="0.3">
      <c r="A199" s="286">
        <f>draw!A199</f>
        <v>0</v>
      </c>
      <c r="B199" s="286">
        <f>draw!B199</f>
        <v>0</v>
      </c>
      <c r="C199" s="286">
        <f>draw!C199</f>
        <v>0</v>
      </c>
      <c r="D199" s="286">
        <f>draw!E199</f>
        <v>0</v>
      </c>
      <c r="E199" s="287">
        <f>dressage!AC199</f>
        <v>150</v>
      </c>
      <c r="F199" s="288">
        <v>0</v>
      </c>
      <c r="G199" s="289">
        <v>0</v>
      </c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  <c r="S199" s="247"/>
      <c r="T199" s="247"/>
      <c r="U199" s="247"/>
      <c r="V199" s="247"/>
      <c r="W199" s="247"/>
      <c r="X199" s="247"/>
      <c r="Y199" s="247"/>
      <c r="Z199" s="247"/>
      <c r="AA199" s="247"/>
      <c r="AB199" s="247"/>
      <c r="AC199" s="247" t="s">
        <v>48</v>
      </c>
      <c r="AD199" s="290">
        <f t="shared" si="169"/>
        <v>4.8009259259259258E-2</v>
      </c>
      <c r="AE199" s="291">
        <f t="shared" si="149"/>
        <v>1550.4</v>
      </c>
      <c r="AF199" s="291">
        <f t="shared" si="150"/>
        <v>1550.4</v>
      </c>
      <c r="AG199" s="248">
        <f t="shared" si="151"/>
        <v>1700.4</v>
      </c>
      <c r="AH199" s="246">
        <f t="shared" si="171"/>
        <v>4</v>
      </c>
      <c r="AI199" s="355" t="str">
        <f t="shared" si="152"/>
        <v/>
      </c>
      <c r="AJ199" s="355" t="str">
        <f t="shared" si="153"/>
        <v/>
      </c>
      <c r="AK199" s="355" t="str">
        <f t="shared" si="154"/>
        <v/>
      </c>
      <c r="AL199" s="355" t="str">
        <f t="shared" si="155"/>
        <v/>
      </c>
      <c r="AM199" s="355" t="str">
        <f t="shared" si="156"/>
        <v/>
      </c>
      <c r="AN199" s="136" t="str">
        <f t="shared" si="173"/>
        <v/>
      </c>
      <c r="AO199" s="136" t="str">
        <f t="shared" si="173"/>
        <v/>
      </c>
      <c r="AP199" s="136" t="str">
        <f t="shared" si="173"/>
        <v/>
      </c>
      <c r="AQ199" s="136" t="str">
        <f t="shared" si="173"/>
        <v/>
      </c>
      <c r="AR199" s="136" t="str">
        <f t="shared" si="173"/>
        <v/>
      </c>
      <c r="AS199" s="292">
        <v>0</v>
      </c>
      <c r="AT199" s="292">
        <f t="shared" si="172"/>
        <v>4.8009259259259258E-2</v>
      </c>
      <c r="AU199" s="292" t="str">
        <f>draw!M$184</f>
        <v>0:4:32</v>
      </c>
      <c r="AV199" s="292">
        <f t="shared" si="157"/>
        <v>4.4861111111111109E-2</v>
      </c>
      <c r="AW199" s="293">
        <f t="shared" si="158"/>
        <v>0</v>
      </c>
      <c r="AX199" s="293">
        <f t="shared" si="159"/>
        <v>0</v>
      </c>
      <c r="AY199" s="293">
        <f t="shared" si="160"/>
        <v>0</v>
      </c>
      <c r="AZ199" s="293">
        <f t="shared" si="161"/>
        <v>8</v>
      </c>
      <c r="BA199" s="293">
        <f t="shared" si="162"/>
        <v>9</v>
      </c>
      <c r="BB199" s="293">
        <f t="shared" si="163"/>
        <v>1</v>
      </c>
      <c r="BC199" s="293">
        <f t="shared" si="164"/>
        <v>32</v>
      </c>
      <c r="BD199" s="293">
        <f t="shared" si="165"/>
        <v>4</v>
      </c>
      <c r="BE199" s="293">
        <f t="shared" si="166"/>
        <v>0</v>
      </c>
      <c r="BF199" s="294">
        <f t="shared" si="170"/>
        <v>3876</v>
      </c>
      <c r="BG199" s="294">
        <f t="shared" si="147"/>
        <v>3876</v>
      </c>
      <c r="BI199" s="136">
        <f t="shared" si="167"/>
        <v>0</v>
      </c>
    </row>
    <row r="200" spans="1:61" ht="13" hidden="1" thickBot="1" x14ac:dyDescent="0.3">
      <c r="A200" s="286">
        <f>draw!A200</f>
        <v>0</v>
      </c>
      <c r="B200" s="286">
        <f>draw!B200</f>
        <v>0</v>
      </c>
      <c r="C200" s="286">
        <f>draw!C200</f>
        <v>0</v>
      </c>
      <c r="D200" s="286">
        <f>draw!E200</f>
        <v>0</v>
      </c>
      <c r="E200" s="287">
        <f>dressage!AC200</f>
        <v>150</v>
      </c>
      <c r="F200" s="288">
        <v>0</v>
      </c>
      <c r="G200" s="289">
        <v>0</v>
      </c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  <c r="R200" s="247"/>
      <c r="S200" s="247"/>
      <c r="T200" s="247"/>
      <c r="U200" s="247"/>
      <c r="V200" s="247"/>
      <c r="W200" s="247"/>
      <c r="X200" s="247"/>
      <c r="Y200" s="247"/>
      <c r="Z200" s="247"/>
      <c r="AA200" s="247"/>
      <c r="AB200" s="247"/>
      <c r="AC200" s="247" t="s">
        <v>48</v>
      </c>
      <c r="AD200" s="290">
        <f t="shared" si="169"/>
        <v>4.8009259259259258E-2</v>
      </c>
      <c r="AE200" s="291">
        <f t="shared" si="149"/>
        <v>1550.4</v>
      </c>
      <c r="AF200" s="291">
        <f t="shared" si="150"/>
        <v>1550.4</v>
      </c>
      <c r="AG200" s="248">
        <f t="shared" si="151"/>
        <v>1700.4</v>
      </c>
      <c r="AH200" s="246">
        <f t="shared" si="171"/>
        <v>4</v>
      </c>
      <c r="AI200" s="355" t="str">
        <f t="shared" si="152"/>
        <v/>
      </c>
      <c r="AJ200" s="355" t="str">
        <f t="shared" si="153"/>
        <v/>
      </c>
      <c r="AK200" s="355" t="str">
        <f t="shared" si="154"/>
        <v/>
      </c>
      <c r="AL200" s="355" t="str">
        <f t="shared" si="155"/>
        <v/>
      </c>
      <c r="AM200" s="355" t="str">
        <f t="shared" si="156"/>
        <v/>
      </c>
      <c r="AN200" s="136" t="str">
        <f t="shared" si="173"/>
        <v/>
      </c>
      <c r="AO200" s="136" t="str">
        <f t="shared" si="173"/>
        <v/>
      </c>
      <c r="AP200" s="136" t="str">
        <f t="shared" si="173"/>
        <v/>
      </c>
      <c r="AQ200" s="136" t="str">
        <f t="shared" si="173"/>
        <v/>
      </c>
      <c r="AR200" s="136" t="str">
        <f t="shared" si="173"/>
        <v/>
      </c>
      <c r="AS200" s="292">
        <v>0</v>
      </c>
      <c r="AT200" s="292">
        <f t="shared" si="172"/>
        <v>4.8009259259259258E-2</v>
      </c>
      <c r="AU200" s="292" t="str">
        <f>draw!M$184</f>
        <v>0:4:32</v>
      </c>
      <c r="AV200" s="292">
        <f t="shared" si="157"/>
        <v>4.4861111111111109E-2</v>
      </c>
      <c r="AW200" s="293">
        <f t="shared" si="158"/>
        <v>0</v>
      </c>
      <c r="AX200" s="293">
        <f t="shared" si="159"/>
        <v>0</v>
      </c>
      <c r="AY200" s="293">
        <f t="shared" si="160"/>
        <v>0</v>
      </c>
      <c r="AZ200" s="293">
        <f t="shared" si="161"/>
        <v>8</v>
      </c>
      <c r="BA200" s="293">
        <f t="shared" si="162"/>
        <v>9</v>
      </c>
      <c r="BB200" s="293">
        <f t="shared" si="163"/>
        <v>1</v>
      </c>
      <c r="BC200" s="293">
        <f t="shared" si="164"/>
        <v>32</v>
      </c>
      <c r="BD200" s="293">
        <f t="shared" si="165"/>
        <v>4</v>
      </c>
      <c r="BE200" s="293">
        <f t="shared" si="166"/>
        <v>0</v>
      </c>
      <c r="BF200" s="294">
        <f t="shared" si="170"/>
        <v>3876</v>
      </c>
      <c r="BG200" s="294">
        <f t="shared" si="147"/>
        <v>3876</v>
      </c>
      <c r="BI200" s="136">
        <f t="shared" si="167"/>
        <v>0</v>
      </c>
    </row>
    <row r="201" spans="1:61" ht="13" hidden="1" thickBot="1" x14ac:dyDescent="0.3">
      <c r="A201" s="286">
        <f>draw!A201</f>
        <v>0</v>
      </c>
      <c r="B201" s="286">
        <f>draw!B201</f>
        <v>0</v>
      </c>
      <c r="C201" s="286">
        <f>draw!C201</f>
        <v>0</v>
      </c>
      <c r="D201" s="286">
        <f>draw!E201</f>
        <v>0</v>
      </c>
      <c r="E201" s="287">
        <f>dressage!AC201</f>
        <v>150</v>
      </c>
      <c r="F201" s="288">
        <v>0</v>
      </c>
      <c r="G201" s="289">
        <v>0</v>
      </c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  <c r="T201" s="247"/>
      <c r="U201" s="247"/>
      <c r="V201" s="247"/>
      <c r="W201" s="247"/>
      <c r="X201" s="247"/>
      <c r="Y201" s="247"/>
      <c r="Z201" s="247"/>
      <c r="AA201" s="247"/>
      <c r="AB201" s="247"/>
      <c r="AC201" s="247" t="s">
        <v>48</v>
      </c>
      <c r="AD201" s="290">
        <f t="shared" si="169"/>
        <v>4.8009259259259258E-2</v>
      </c>
      <c r="AE201" s="291">
        <f t="shared" si="149"/>
        <v>1550.4</v>
      </c>
      <c r="AF201" s="291">
        <f t="shared" si="150"/>
        <v>1550.4</v>
      </c>
      <c r="AG201" s="248">
        <f t="shared" si="151"/>
        <v>1700.4</v>
      </c>
      <c r="AH201" s="246">
        <f t="shared" si="171"/>
        <v>4</v>
      </c>
      <c r="AI201" s="355" t="str">
        <f t="shared" si="152"/>
        <v/>
      </c>
      <c r="AJ201" s="355" t="str">
        <f t="shared" si="153"/>
        <v/>
      </c>
      <c r="AK201" s="355" t="str">
        <f t="shared" si="154"/>
        <v/>
      </c>
      <c r="AL201" s="355" t="str">
        <f t="shared" si="155"/>
        <v/>
      </c>
      <c r="AM201" s="355" t="str">
        <f t="shared" si="156"/>
        <v/>
      </c>
      <c r="AN201" s="136" t="str">
        <f t="shared" si="173"/>
        <v/>
      </c>
      <c r="AO201" s="136" t="str">
        <f t="shared" si="173"/>
        <v/>
      </c>
      <c r="AP201" s="136" t="str">
        <f t="shared" si="173"/>
        <v/>
      </c>
      <c r="AQ201" s="136" t="str">
        <f t="shared" si="173"/>
        <v/>
      </c>
      <c r="AR201" s="136" t="str">
        <f t="shared" si="173"/>
        <v/>
      </c>
      <c r="AS201" s="292">
        <v>0</v>
      </c>
      <c r="AT201" s="292">
        <f t="shared" si="172"/>
        <v>4.8009259259259258E-2</v>
      </c>
      <c r="AU201" s="292" t="str">
        <f>draw!M$184</f>
        <v>0:4:32</v>
      </c>
      <c r="AV201" s="292">
        <f t="shared" si="157"/>
        <v>4.4861111111111109E-2</v>
      </c>
      <c r="AW201" s="293">
        <f t="shared" si="158"/>
        <v>0</v>
      </c>
      <c r="AX201" s="293">
        <f t="shared" si="159"/>
        <v>0</v>
      </c>
      <c r="AY201" s="293">
        <f t="shared" si="160"/>
        <v>0</v>
      </c>
      <c r="AZ201" s="293">
        <f t="shared" si="161"/>
        <v>8</v>
      </c>
      <c r="BA201" s="293">
        <f t="shared" si="162"/>
        <v>9</v>
      </c>
      <c r="BB201" s="293">
        <f t="shared" si="163"/>
        <v>1</v>
      </c>
      <c r="BC201" s="293">
        <f t="shared" si="164"/>
        <v>32</v>
      </c>
      <c r="BD201" s="293">
        <f t="shared" si="165"/>
        <v>4</v>
      </c>
      <c r="BE201" s="293">
        <f t="shared" si="166"/>
        <v>0</v>
      </c>
      <c r="BF201" s="294">
        <f t="shared" si="170"/>
        <v>3876</v>
      </c>
      <c r="BG201" s="294">
        <f t="shared" si="147"/>
        <v>3876</v>
      </c>
      <c r="BI201" s="136">
        <f t="shared" si="167"/>
        <v>0</v>
      </c>
    </row>
    <row r="202" spans="1:61" ht="13" hidden="1" thickBot="1" x14ac:dyDescent="0.3">
      <c r="A202" s="286">
        <f>draw!A202</f>
        <v>0</v>
      </c>
      <c r="B202" s="286">
        <f>draw!B202</f>
        <v>0</v>
      </c>
      <c r="C202" s="286">
        <f>draw!C202</f>
        <v>0</v>
      </c>
      <c r="D202" s="286">
        <f>draw!E202</f>
        <v>0</v>
      </c>
      <c r="E202" s="287">
        <f>dressage!AC202</f>
        <v>150</v>
      </c>
      <c r="F202" s="288">
        <v>0</v>
      </c>
      <c r="G202" s="289">
        <v>0</v>
      </c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  <c r="T202" s="247"/>
      <c r="U202" s="247"/>
      <c r="V202" s="247"/>
      <c r="W202" s="247"/>
      <c r="X202" s="247"/>
      <c r="Y202" s="247"/>
      <c r="Z202" s="247"/>
      <c r="AA202" s="247"/>
      <c r="AB202" s="247"/>
      <c r="AC202" s="247" t="s">
        <v>48</v>
      </c>
      <c r="AD202" s="290">
        <f t="shared" si="169"/>
        <v>4.8009259259259258E-2</v>
      </c>
      <c r="AE202" s="291">
        <f t="shared" si="149"/>
        <v>1550.4</v>
      </c>
      <c r="AF202" s="291">
        <f t="shared" si="150"/>
        <v>1550.4</v>
      </c>
      <c r="AG202" s="248">
        <f t="shared" si="151"/>
        <v>1700.4</v>
      </c>
      <c r="AH202" s="246">
        <f t="shared" si="171"/>
        <v>4</v>
      </c>
      <c r="AI202" s="355" t="str">
        <f t="shared" si="152"/>
        <v/>
      </c>
      <c r="AJ202" s="355" t="str">
        <f t="shared" si="153"/>
        <v/>
      </c>
      <c r="AK202" s="355" t="str">
        <f t="shared" si="154"/>
        <v/>
      </c>
      <c r="AL202" s="355" t="str">
        <f t="shared" si="155"/>
        <v/>
      </c>
      <c r="AM202" s="355" t="str">
        <f t="shared" si="156"/>
        <v/>
      </c>
      <c r="AN202" s="136" t="str">
        <f t="shared" si="173"/>
        <v/>
      </c>
      <c r="AO202" s="136" t="str">
        <f t="shared" si="173"/>
        <v/>
      </c>
      <c r="AP202" s="136" t="str">
        <f t="shared" si="173"/>
        <v/>
      </c>
      <c r="AQ202" s="136" t="str">
        <f t="shared" si="173"/>
        <v/>
      </c>
      <c r="AR202" s="136" t="str">
        <f t="shared" si="173"/>
        <v/>
      </c>
      <c r="AS202" s="292">
        <v>0</v>
      </c>
      <c r="AT202" s="292">
        <f t="shared" si="172"/>
        <v>4.8009259259259258E-2</v>
      </c>
      <c r="AU202" s="292" t="str">
        <f>draw!M$184</f>
        <v>0:4:32</v>
      </c>
      <c r="AV202" s="292">
        <f t="shared" si="157"/>
        <v>4.4861111111111109E-2</v>
      </c>
      <c r="AW202" s="293">
        <f t="shared" si="158"/>
        <v>0</v>
      </c>
      <c r="AX202" s="293">
        <f t="shared" si="159"/>
        <v>0</v>
      </c>
      <c r="AY202" s="293">
        <f t="shared" si="160"/>
        <v>0</v>
      </c>
      <c r="AZ202" s="293">
        <f t="shared" si="161"/>
        <v>8</v>
      </c>
      <c r="BA202" s="293">
        <f t="shared" si="162"/>
        <v>9</v>
      </c>
      <c r="BB202" s="293">
        <f t="shared" si="163"/>
        <v>1</v>
      </c>
      <c r="BC202" s="293">
        <f t="shared" si="164"/>
        <v>32</v>
      </c>
      <c r="BD202" s="293">
        <f t="shared" si="165"/>
        <v>4</v>
      </c>
      <c r="BE202" s="293">
        <f t="shared" si="166"/>
        <v>0</v>
      </c>
      <c r="BF202" s="294">
        <f t="shared" si="170"/>
        <v>3876</v>
      </c>
      <c r="BG202" s="294">
        <f t="shared" si="147"/>
        <v>3876</v>
      </c>
      <c r="BI202" s="136">
        <f t="shared" si="167"/>
        <v>0</v>
      </c>
    </row>
    <row r="203" spans="1:61" ht="13" hidden="1" thickBot="1" x14ac:dyDescent="0.3">
      <c r="A203" s="286">
        <f>draw!A203</f>
        <v>0</v>
      </c>
      <c r="B203" s="286">
        <f>draw!B203</f>
        <v>0</v>
      </c>
      <c r="C203" s="286">
        <f>draw!C203</f>
        <v>0</v>
      </c>
      <c r="D203" s="286">
        <f>draw!E203</f>
        <v>0</v>
      </c>
      <c r="E203" s="287">
        <f>dressage!AC203</f>
        <v>150</v>
      </c>
      <c r="F203" s="288">
        <v>0</v>
      </c>
      <c r="G203" s="289">
        <v>0</v>
      </c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  <c r="S203" s="247"/>
      <c r="T203" s="247"/>
      <c r="U203" s="247"/>
      <c r="V203" s="247"/>
      <c r="W203" s="247"/>
      <c r="X203" s="247"/>
      <c r="Y203" s="247"/>
      <c r="Z203" s="247"/>
      <c r="AA203" s="247"/>
      <c r="AB203" s="247"/>
      <c r="AC203" s="247" t="s">
        <v>48</v>
      </c>
      <c r="AD203" s="290">
        <f t="shared" si="169"/>
        <v>4.8009259259259258E-2</v>
      </c>
      <c r="AE203" s="291">
        <f t="shared" si="149"/>
        <v>1550.4</v>
      </c>
      <c r="AF203" s="291">
        <f t="shared" si="150"/>
        <v>1550.4</v>
      </c>
      <c r="AG203" s="248">
        <f t="shared" si="151"/>
        <v>1700.4</v>
      </c>
      <c r="AH203" s="246">
        <f t="shared" si="171"/>
        <v>4</v>
      </c>
      <c r="AI203" s="355" t="str">
        <f t="shared" si="152"/>
        <v/>
      </c>
      <c r="AJ203" s="355" t="str">
        <f t="shared" si="153"/>
        <v/>
      </c>
      <c r="AK203" s="355" t="str">
        <f t="shared" si="154"/>
        <v/>
      </c>
      <c r="AL203" s="355" t="str">
        <f t="shared" si="155"/>
        <v/>
      </c>
      <c r="AM203" s="355" t="str">
        <f t="shared" si="156"/>
        <v/>
      </c>
      <c r="AN203" s="136" t="str">
        <f t="shared" si="173"/>
        <v/>
      </c>
      <c r="AO203" s="136" t="str">
        <f t="shared" si="173"/>
        <v/>
      </c>
      <c r="AP203" s="136" t="str">
        <f t="shared" si="173"/>
        <v/>
      </c>
      <c r="AQ203" s="136" t="str">
        <f t="shared" si="173"/>
        <v/>
      </c>
      <c r="AR203" s="136" t="str">
        <f t="shared" si="173"/>
        <v/>
      </c>
      <c r="AS203" s="292">
        <v>0</v>
      </c>
      <c r="AT203" s="292">
        <f t="shared" si="172"/>
        <v>4.8009259259259258E-2</v>
      </c>
      <c r="AU203" s="292" t="str">
        <f>draw!M$184</f>
        <v>0:4:32</v>
      </c>
      <c r="AV203" s="292">
        <f t="shared" si="157"/>
        <v>4.4861111111111109E-2</v>
      </c>
      <c r="AW203" s="293">
        <f t="shared" si="158"/>
        <v>0</v>
      </c>
      <c r="AX203" s="293">
        <f t="shared" si="159"/>
        <v>0</v>
      </c>
      <c r="AY203" s="293">
        <f t="shared" si="160"/>
        <v>0</v>
      </c>
      <c r="AZ203" s="293">
        <f t="shared" si="161"/>
        <v>8</v>
      </c>
      <c r="BA203" s="293">
        <f t="shared" si="162"/>
        <v>9</v>
      </c>
      <c r="BB203" s="293">
        <f t="shared" si="163"/>
        <v>1</v>
      </c>
      <c r="BC203" s="293">
        <f t="shared" si="164"/>
        <v>32</v>
      </c>
      <c r="BD203" s="293">
        <f t="shared" si="165"/>
        <v>4</v>
      </c>
      <c r="BE203" s="293">
        <f t="shared" si="166"/>
        <v>0</v>
      </c>
      <c r="BF203" s="294">
        <f t="shared" si="170"/>
        <v>3876</v>
      </c>
      <c r="BG203" s="294">
        <f t="shared" si="147"/>
        <v>3876</v>
      </c>
      <c r="BI203" s="136">
        <f t="shared" si="167"/>
        <v>0</v>
      </c>
    </row>
    <row r="204" spans="1:61" ht="13" hidden="1" thickBot="1" x14ac:dyDescent="0.3">
      <c r="A204" s="286">
        <f>draw!A204</f>
        <v>0</v>
      </c>
      <c r="B204" s="286">
        <f>draw!B204</f>
        <v>0</v>
      </c>
      <c r="C204" s="286">
        <f>draw!C204</f>
        <v>0</v>
      </c>
      <c r="D204" s="286">
        <f>draw!E204</f>
        <v>0</v>
      </c>
      <c r="E204" s="287">
        <f>dressage!AC204</f>
        <v>150</v>
      </c>
      <c r="F204" s="288">
        <v>0</v>
      </c>
      <c r="G204" s="289">
        <v>0</v>
      </c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  <c r="S204" s="247"/>
      <c r="T204" s="247"/>
      <c r="U204" s="247"/>
      <c r="V204" s="247"/>
      <c r="W204" s="247"/>
      <c r="X204" s="247"/>
      <c r="Y204" s="247"/>
      <c r="Z204" s="247"/>
      <c r="AA204" s="247"/>
      <c r="AB204" s="247"/>
      <c r="AC204" s="247" t="s">
        <v>48</v>
      </c>
      <c r="AD204" s="290">
        <f t="shared" si="169"/>
        <v>4.8009259259259258E-2</v>
      </c>
      <c r="AE204" s="291">
        <f t="shared" si="149"/>
        <v>1550.4</v>
      </c>
      <c r="AF204" s="291">
        <f t="shared" si="150"/>
        <v>1550.4</v>
      </c>
      <c r="AG204" s="248">
        <f t="shared" si="151"/>
        <v>1700.4</v>
      </c>
      <c r="AH204" s="246">
        <f t="shared" si="171"/>
        <v>4</v>
      </c>
      <c r="AI204" s="355" t="str">
        <f t="shared" si="152"/>
        <v/>
      </c>
      <c r="AJ204" s="355" t="str">
        <f t="shared" si="153"/>
        <v/>
      </c>
      <c r="AK204" s="355" t="str">
        <f t="shared" si="154"/>
        <v/>
      </c>
      <c r="AL204" s="355" t="str">
        <f t="shared" si="155"/>
        <v/>
      </c>
      <c r="AM204" s="355" t="str">
        <f t="shared" si="156"/>
        <v/>
      </c>
      <c r="AN204" s="136" t="str">
        <f t="shared" si="173"/>
        <v/>
      </c>
      <c r="AO204" s="136" t="str">
        <f t="shared" si="173"/>
        <v/>
      </c>
      <c r="AP204" s="136" t="str">
        <f t="shared" si="173"/>
        <v/>
      </c>
      <c r="AQ204" s="136" t="str">
        <f t="shared" si="173"/>
        <v/>
      </c>
      <c r="AR204" s="136" t="str">
        <f t="shared" si="173"/>
        <v/>
      </c>
      <c r="AS204" s="292">
        <v>0</v>
      </c>
      <c r="AT204" s="292">
        <f t="shared" si="172"/>
        <v>4.8009259259259258E-2</v>
      </c>
      <c r="AU204" s="292" t="str">
        <f>draw!M$184</f>
        <v>0:4:32</v>
      </c>
      <c r="AV204" s="292">
        <f t="shared" si="157"/>
        <v>4.4861111111111109E-2</v>
      </c>
      <c r="AW204" s="293">
        <f t="shared" si="158"/>
        <v>0</v>
      </c>
      <c r="AX204" s="293">
        <f t="shared" si="159"/>
        <v>0</v>
      </c>
      <c r="AY204" s="293">
        <f t="shared" si="160"/>
        <v>0</v>
      </c>
      <c r="AZ204" s="293">
        <f t="shared" si="161"/>
        <v>8</v>
      </c>
      <c r="BA204" s="293">
        <f t="shared" si="162"/>
        <v>9</v>
      </c>
      <c r="BB204" s="293">
        <f t="shared" si="163"/>
        <v>1</v>
      </c>
      <c r="BC204" s="293">
        <f t="shared" si="164"/>
        <v>32</v>
      </c>
      <c r="BD204" s="293">
        <f t="shared" si="165"/>
        <v>4</v>
      </c>
      <c r="BE204" s="293">
        <f t="shared" si="166"/>
        <v>0</v>
      </c>
      <c r="BF204" s="294">
        <f t="shared" si="170"/>
        <v>3876</v>
      </c>
      <c r="BG204" s="294">
        <f t="shared" si="147"/>
        <v>3876</v>
      </c>
      <c r="BI204" s="136">
        <f t="shared" si="167"/>
        <v>0</v>
      </c>
    </row>
    <row r="205" spans="1:61" ht="13" hidden="1" thickBot="1" x14ac:dyDescent="0.3">
      <c r="A205" s="286">
        <f>draw!A205</f>
        <v>0</v>
      </c>
      <c r="B205" s="286">
        <f>draw!B205</f>
        <v>0</v>
      </c>
      <c r="C205" s="286">
        <f>draw!C205</f>
        <v>0</v>
      </c>
      <c r="D205" s="286">
        <f>draw!E205</f>
        <v>0</v>
      </c>
      <c r="E205" s="287">
        <f>dressage!AC205</f>
        <v>150</v>
      </c>
      <c r="F205" s="288">
        <v>0</v>
      </c>
      <c r="G205" s="289">
        <v>0</v>
      </c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 t="s">
        <v>48</v>
      </c>
      <c r="AD205" s="290">
        <f t="shared" si="169"/>
        <v>4.8009259259259258E-2</v>
      </c>
      <c r="AE205" s="291">
        <f t="shared" si="149"/>
        <v>1550.4</v>
      </c>
      <c r="AF205" s="291">
        <f t="shared" si="150"/>
        <v>1550.4</v>
      </c>
      <c r="AG205" s="248">
        <f t="shared" si="151"/>
        <v>1700.4</v>
      </c>
      <c r="AH205" s="246">
        <f t="shared" si="171"/>
        <v>4</v>
      </c>
      <c r="AI205" s="355" t="str">
        <f t="shared" si="152"/>
        <v/>
      </c>
      <c r="AJ205" s="355" t="str">
        <f t="shared" si="153"/>
        <v/>
      </c>
      <c r="AK205" s="355" t="str">
        <f t="shared" si="154"/>
        <v/>
      </c>
      <c r="AL205" s="355" t="str">
        <f t="shared" si="155"/>
        <v/>
      </c>
      <c r="AM205" s="355" t="str">
        <f t="shared" si="156"/>
        <v/>
      </c>
      <c r="AN205" s="136" t="str">
        <f t="shared" si="173"/>
        <v/>
      </c>
      <c r="AO205" s="136" t="str">
        <f t="shared" si="173"/>
        <v/>
      </c>
      <c r="AP205" s="136" t="str">
        <f t="shared" si="173"/>
        <v/>
      </c>
      <c r="AQ205" s="136" t="str">
        <f t="shared" si="173"/>
        <v/>
      </c>
      <c r="AR205" s="136" t="str">
        <f t="shared" si="173"/>
        <v/>
      </c>
      <c r="AS205" s="292">
        <v>0</v>
      </c>
      <c r="AT205" s="292">
        <f t="shared" si="172"/>
        <v>4.8009259259259258E-2</v>
      </c>
      <c r="AU205" s="292" t="str">
        <f>draw!M$184</f>
        <v>0:4:32</v>
      </c>
      <c r="AV205" s="292">
        <f t="shared" si="157"/>
        <v>4.4861111111111109E-2</v>
      </c>
      <c r="AW205" s="293">
        <f t="shared" si="158"/>
        <v>0</v>
      </c>
      <c r="AX205" s="293">
        <f t="shared" si="159"/>
        <v>0</v>
      </c>
      <c r="AY205" s="293">
        <f t="shared" si="160"/>
        <v>0</v>
      </c>
      <c r="AZ205" s="293">
        <f t="shared" si="161"/>
        <v>8</v>
      </c>
      <c r="BA205" s="293">
        <f t="shared" si="162"/>
        <v>9</v>
      </c>
      <c r="BB205" s="293">
        <f t="shared" si="163"/>
        <v>1</v>
      </c>
      <c r="BC205" s="293">
        <f t="shared" si="164"/>
        <v>32</v>
      </c>
      <c r="BD205" s="293">
        <f t="shared" si="165"/>
        <v>4</v>
      </c>
      <c r="BE205" s="293">
        <f t="shared" si="166"/>
        <v>0</v>
      </c>
      <c r="BF205" s="294">
        <f t="shared" si="170"/>
        <v>3876</v>
      </c>
      <c r="BG205" s="294">
        <f t="shared" si="147"/>
        <v>3876</v>
      </c>
      <c r="BI205" s="136">
        <f t="shared" si="167"/>
        <v>0</v>
      </c>
    </row>
    <row r="206" spans="1:61" x14ac:dyDescent="0.25">
      <c r="A206" s="295"/>
      <c r="B206" s="295"/>
      <c r="C206" s="295"/>
      <c r="D206" s="295"/>
      <c r="E206" s="296"/>
      <c r="F206" s="297"/>
      <c r="G206" s="298"/>
      <c r="H206" s="299"/>
      <c r="I206" s="299"/>
      <c r="J206" s="299"/>
      <c r="K206" s="299"/>
      <c r="L206" s="299"/>
      <c r="M206" s="299"/>
      <c r="N206" s="299"/>
      <c r="O206" s="299"/>
      <c r="P206" s="299"/>
      <c r="Q206" s="299"/>
      <c r="R206" s="299"/>
      <c r="S206" s="299"/>
      <c r="T206" s="299"/>
      <c r="U206" s="299"/>
      <c r="V206" s="299"/>
      <c r="W206" s="299"/>
      <c r="X206" s="299"/>
      <c r="Y206" s="299"/>
      <c r="Z206" s="299"/>
      <c r="AA206" s="299"/>
      <c r="AB206" s="299"/>
      <c r="AC206" s="299"/>
      <c r="AD206" s="300"/>
      <c r="AE206" s="301"/>
      <c r="AF206" s="301"/>
      <c r="AG206" s="302"/>
      <c r="AH206" s="303"/>
    </row>
    <row r="207" spans="1:61" ht="18" x14ac:dyDescent="0.4">
      <c r="A207" s="306" t="str">
        <f>draw!A207</f>
        <v>DURAL PONY CLUB CLOSED ODE 2017</v>
      </c>
      <c r="B207" s="255"/>
      <c r="C207" s="255"/>
      <c r="D207" s="255"/>
      <c r="E207" s="338"/>
      <c r="F207" s="339"/>
      <c r="G207" s="340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7"/>
      <c r="AE207" s="328"/>
      <c r="AF207" s="328"/>
      <c r="AG207" s="253"/>
      <c r="AH207" s="254"/>
    </row>
    <row r="208" spans="1:61" ht="13.5" thickBot="1" x14ac:dyDescent="0.35">
      <c r="A208" s="370" t="str">
        <f>draw!A208</f>
        <v>E Grade</v>
      </c>
      <c r="B208" s="329"/>
      <c r="C208" s="329"/>
      <c r="D208" s="329"/>
      <c r="E208" s="343"/>
      <c r="F208" s="344"/>
      <c r="G208" s="259"/>
      <c r="H208" s="345"/>
      <c r="I208" s="345"/>
      <c r="J208" s="345"/>
      <c r="K208" s="345"/>
      <c r="L208" s="345"/>
      <c r="M208" s="345"/>
      <c r="N208" s="345"/>
      <c r="O208" s="345"/>
      <c r="P208" s="345"/>
      <c r="Q208" s="345"/>
      <c r="R208" s="345"/>
      <c r="S208" s="345"/>
      <c r="T208" s="345"/>
      <c r="U208" s="345"/>
      <c r="V208" s="345"/>
      <c r="W208" s="345"/>
      <c r="X208" s="345"/>
      <c r="Y208" s="261" t="s">
        <v>142</v>
      </c>
      <c r="Z208" s="158"/>
      <c r="AA208" s="158"/>
      <c r="AB208" s="158"/>
      <c r="AC208" s="158"/>
      <c r="AD208" s="262" t="str">
        <f>AU210</f>
        <v>0:2:19</v>
      </c>
      <c r="AE208" s="330"/>
      <c r="AF208" s="330"/>
      <c r="AG208" s="263"/>
      <c r="AH208" s="264"/>
      <c r="AI208" s="313" t="s">
        <v>69</v>
      </c>
      <c r="AJ208" s="266"/>
      <c r="AK208" s="266"/>
      <c r="AL208" s="266"/>
      <c r="AM208" s="267"/>
      <c r="AN208" s="268" t="s">
        <v>71</v>
      </c>
      <c r="AO208" s="269"/>
      <c r="AP208" s="269"/>
      <c r="AQ208" s="269"/>
      <c r="AR208" s="270"/>
    </row>
    <row r="209" spans="1:68" ht="27" thickBot="1" x14ac:dyDescent="0.4">
      <c r="A209" s="331" t="str">
        <f>draw!A209</f>
        <v>No</v>
      </c>
      <c r="B209" s="332" t="str">
        <f>draw!B209</f>
        <v>Name</v>
      </c>
      <c r="C209" s="331" t="str">
        <f>draw!C209</f>
        <v>Surname</v>
      </c>
      <c r="D209" s="331" t="str">
        <f>draw!E209</f>
        <v>Club</v>
      </c>
      <c r="E209" s="366" t="s">
        <v>6</v>
      </c>
      <c r="F209" s="367" t="s">
        <v>7</v>
      </c>
      <c r="G209" s="368" t="s">
        <v>8</v>
      </c>
      <c r="H209" s="369">
        <v>1</v>
      </c>
      <c r="I209" s="369">
        <f t="shared" ref="I209:AC209" si="174">H209+1</f>
        <v>2</v>
      </c>
      <c r="J209" s="369">
        <f t="shared" si="174"/>
        <v>3</v>
      </c>
      <c r="K209" s="369">
        <f t="shared" si="174"/>
        <v>4</v>
      </c>
      <c r="L209" s="369">
        <f t="shared" si="174"/>
        <v>5</v>
      </c>
      <c r="M209" s="369">
        <f t="shared" si="174"/>
        <v>6</v>
      </c>
      <c r="N209" s="369">
        <f t="shared" si="174"/>
        <v>7</v>
      </c>
      <c r="O209" s="369">
        <f t="shared" si="174"/>
        <v>8</v>
      </c>
      <c r="P209" s="369">
        <f t="shared" si="174"/>
        <v>9</v>
      </c>
      <c r="Q209" s="369">
        <f t="shared" si="174"/>
        <v>10</v>
      </c>
      <c r="R209" s="369">
        <f t="shared" si="174"/>
        <v>11</v>
      </c>
      <c r="S209" s="369">
        <f t="shared" si="174"/>
        <v>12</v>
      </c>
      <c r="T209" s="369">
        <f t="shared" si="174"/>
        <v>13</v>
      </c>
      <c r="U209" s="369">
        <f t="shared" si="174"/>
        <v>14</v>
      </c>
      <c r="V209" s="369">
        <f t="shared" si="174"/>
        <v>15</v>
      </c>
      <c r="W209" s="369">
        <f t="shared" si="174"/>
        <v>16</v>
      </c>
      <c r="X209" s="369">
        <f t="shared" si="174"/>
        <v>17</v>
      </c>
      <c r="Y209" s="276">
        <f t="shared" si="174"/>
        <v>18</v>
      </c>
      <c r="Z209" s="276">
        <f t="shared" si="174"/>
        <v>19</v>
      </c>
      <c r="AA209" s="276">
        <f t="shared" si="174"/>
        <v>20</v>
      </c>
      <c r="AB209" s="276">
        <f t="shared" si="174"/>
        <v>21</v>
      </c>
      <c r="AC209" s="276">
        <f t="shared" si="174"/>
        <v>22</v>
      </c>
      <c r="AD209" s="277"/>
      <c r="AE209" s="283" t="str">
        <f t="shared" ref="AE209:AR209" si="175">AE$3</f>
        <v>X/C time pens</v>
      </c>
      <c r="AF209" s="283" t="str">
        <f t="shared" si="175"/>
        <v>Tot X/C</v>
      </c>
      <c r="AG209" s="320" t="str">
        <f t="shared" si="175"/>
        <v>Total</v>
      </c>
      <c r="AH209" s="321" t="str">
        <f t="shared" si="175"/>
        <v>Place</v>
      </c>
      <c r="AI209" s="283" t="str">
        <f t="shared" si="175"/>
        <v>Dural</v>
      </c>
      <c r="AJ209" s="283" t="str">
        <f t="shared" si="175"/>
        <v>ES</v>
      </c>
      <c r="AK209" s="283" t="str">
        <f t="shared" si="175"/>
        <v>Dural (Led)</v>
      </c>
      <c r="AL209" s="283" t="str">
        <f t="shared" si="175"/>
        <v>Other (Led)</v>
      </c>
      <c r="AM209" s="283" t="str">
        <f t="shared" si="175"/>
        <v>Others</v>
      </c>
      <c r="AN209" s="283" t="str">
        <f t="shared" si="175"/>
        <v>Dural</v>
      </c>
      <c r="AO209" s="283" t="str">
        <f t="shared" si="175"/>
        <v>ES</v>
      </c>
      <c r="AP209" s="283" t="str">
        <f t="shared" si="175"/>
        <v>Dural (Led)</v>
      </c>
      <c r="AQ209" s="283" t="str">
        <f t="shared" si="175"/>
        <v>Other (Led)</v>
      </c>
      <c r="AR209" s="283" t="str">
        <f t="shared" si="175"/>
        <v>Others</v>
      </c>
      <c r="AS209" s="284" t="s">
        <v>12</v>
      </c>
      <c r="AT209" s="284" t="s">
        <v>13</v>
      </c>
      <c r="AU209" s="284" t="s">
        <v>14</v>
      </c>
      <c r="AV209" s="284" t="s">
        <v>15</v>
      </c>
      <c r="AW209" s="284" t="s">
        <v>16</v>
      </c>
      <c r="AX209" s="284" t="s">
        <v>17</v>
      </c>
      <c r="AY209" s="284" t="s">
        <v>18</v>
      </c>
      <c r="AZ209" s="284" t="s">
        <v>19</v>
      </c>
      <c r="BA209" s="284" t="s">
        <v>20</v>
      </c>
      <c r="BB209" s="284" t="s">
        <v>21</v>
      </c>
      <c r="BC209" s="284" t="s">
        <v>22</v>
      </c>
      <c r="BD209" s="284" t="s">
        <v>23</v>
      </c>
      <c r="BE209" s="284" t="s">
        <v>24</v>
      </c>
      <c r="BF209" s="285" t="s">
        <v>25</v>
      </c>
      <c r="BG209" s="284" t="s">
        <v>26</v>
      </c>
      <c r="BH209" s="284"/>
      <c r="BI209" s="284" t="s">
        <v>27</v>
      </c>
      <c r="BJ209" s="284"/>
      <c r="BK209" s="284"/>
      <c r="BL209" s="284"/>
      <c r="BM209" s="285"/>
      <c r="BN209" s="284"/>
      <c r="BO209" s="284"/>
      <c r="BP209" s="284"/>
    </row>
    <row r="210" spans="1:68" ht="13" thickBot="1" x14ac:dyDescent="0.3">
      <c r="A210" s="286">
        <f>draw!A210</f>
        <v>24</v>
      </c>
      <c r="B210" s="286" t="str">
        <f>draw!B210</f>
        <v>Kimberly Mitchell</v>
      </c>
      <c r="C210" s="286">
        <f>draw!C210</f>
        <v>0</v>
      </c>
      <c r="D210" s="286" t="str">
        <f>draw!E210</f>
        <v>DUR</v>
      </c>
      <c r="E210" s="287">
        <f>dressage!AC210</f>
        <v>61.363636363636367</v>
      </c>
      <c r="F210" s="288">
        <v>4</v>
      </c>
      <c r="G210" s="289">
        <v>0</v>
      </c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  <c r="R210" s="247"/>
      <c r="S210" s="247"/>
      <c r="T210" s="247"/>
      <c r="U210" s="247"/>
      <c r="V210" s="247"/>
      <c r="W210" s="247"/>
      <c r="X210" s="247"/>
      <c r="Y210" s="247"/>
      <c r="Z210" s="247"/>
      <c r="AA210" s="247"/>
      <c r="AB210" s="247"/>
      <c r="AC210" s="247" t="s">
        <v>48</v>
      </c>
      <c r="AD210" s="290">
        <f>AT210-AS210</f>
        <v>1.6898148148148141E-3</v>
      </c>
      <c r="AE210" s="291">
        <f>BG210*0.4</f>
        <v>2.8000000000000003</v>
      </c>
      <c r="AF210" s="291">
        <f>SUM(H210:AC210)+AE210</f>
        <v>2.8000000000000003</v>
      </c>
      <c r="AG210" s="248">
        <f>IF(BI210&gt;0,"E",E210+F210+G210+AF210)</f>
        <v>68.163636363636371</v>
      </c>
      <c r="AH210" s="246">
        <f>IF(AG210="E","E",RANK(AG210,AG$210:AG$217,1))</f>
        <v>3</v>
      </c>
      <c r="AI210" s="244" t="str">
        <f>IF(AN210="","",RANK(AN210,AN$210:AN$239,1))</f>
        <v/>
      </c>
      <c r="AJ210" s="244" t="str">
        <f>IF(AO210="","",RANK(AO210,AO$210:AO$239,1))</f>
        <v/>
      </c>
      <c r="AK210" s="244" t="str">
        <f>IF(AP210="","",RANK(AP210,AP$210:AP$239,1))</f>
        <v/>
      </c>
      <c r="AL210" s="244" t="str">
        <f>IF(AQ210="","",RANK(AQ210,AQ$210:AQ$239,1))</f>
        <v/>
      </c>
      <c r="AM210" s="244" t="str">
        <f>IF(AR210="","",RANK(AR210,AR$210:AR$239,1))</f>
        <v/>
      </c>
      <c r="AN210" s="136" t="str">
        <f t="shared" ref="AN210:AR231" si="176">IF($D210=AN$3,$AG210,"")</f>
        <v/>
      </c>
      <c r="AO210" s="136" t="str">
        <f t="shared" si="176"/>
        <v/>
      </c>
      <c r="AP210" s="136" t="str">
        <f t="shared" si="176"/>
        <v/>
      </c>
      <c r="AQ210" s="136" t="str">
        <f t="shared" si="176"/>
        <v/>
      </c>
      <c r="AR210" s="136" t="str">
        <f t="shared" si="176"/>
        <v/>
      </c>
      <c r="AS210" s="292">
        <v>1.6666666666666666E-2</v>
      </c>
      <c r="AT210" s="292">
        <v>1.8356481481481481E-2</v>
      </c>
      <c r="AU210" s="292" t="str">
        <f>draw!M$218</f>
        <v>0:2:19</v>
      </c>
      <c r="AV210" s="292">
        <f t="shared" ref="AV210:AV239" si="177">IF(AT210-AS210-AU$210&lt;0,0,AT210-AS210-AU$210)</f>
        <v>8.1018518518517811E-5</v>
      </c>
      <c r="AW210" s="293">
        <f>SECOND(AS210)</f>
        <v>0</v>
      </c>
      <c r="AX210" s="293">
        <f>MINUTE(AS210)</f>
        <v>24</v>
      </c>
      <c r="AY210" s="293">
        <f>HOUR(AS210)</f>
        <v>0</v>
      </c>
      <c r="AZ210" s="293">
        <f>SECOND(AT210)</f>
        <v>26</v>
      </c>
      <c r="BA210" s="293">
        <f>MINUTE(AT210)</f>
        <v>26</v>
      </c>
      <c r="BB210" s="293">
        <f>HOUR(AT210)</f>
        <v>0</v>
      </c>
      <c r="BC210" s="293">
        <f>SECOND(AU210)</f>
        <v>19</v>
      </c>
      <c r="BD210" s="293">
        <f>MINUTE(AU210)</f>
        <v>2</v>
      </c>
      <c r="BE210" s="293">
        <f>HOUR(AU210)</f>
        <v>0</v>
      </c>
      <c r="BF210" s="294">
        <f t="shared" ref="BF210:BF218" si="178">(AZ210-AW210-BC210)+(BA210-AX210-BD210)*60+(BB210-AY210-BE210)*3600</f>
        <v>7</v>
      </c>
      <c r="BG210" s="294">
        <f>IF(BF210&lt;-20,(BF210+20)*-1,IF(BF210&gt;0,BF210,0))</f>
        <v>7</v>
      </c>
      <c r="BI210" s="136">
        <f>COUNTIF(E210:AE210,"E")</f>
        <v>0</v>
      </c>
    </row>
    <row r="211" spans="1:68" ht="13" thickBot="1" x14ac:dyDescent="0.3">
      <c r="A211" s="286">
        <f>draw!A211</f>
        <v>25</v>
      </c>
      <c r="B211" s="286" t="str">
        <f>draw!B211</f>
        <v>Clarisse Boyd</v>
      </c>
      <c r="C211" s="286">
        <f>draw!C211</f>
        <v>0</v>
      </c>
      <c r="D211" s="286" t="str">
        <f>draw!E211</f>
        <v>DUR</v>
      </c>
      <c r="E211" s="287">
        <f>dressage!AC211</f>
        <v>71.931818181818187</v>
      </c>
      <c r="F211" s="288">
        <v>0</v>
      </c>
      <c r="G211" s="289">
        <v>0</v>
      </c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  <c r="R211" s="247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 t="s">
        <v>48</v>
      </c>
      <c r="AD211" s="290">
        <f>AT211-AS211</f>
        <v>1.8981481481481488E-3</v>
      </c>
      <c r="AE211" s="291">
        <f t="shared" ref="AE211:AE239" si="179">BG211*0.4</f>
        <v>10</v>
      </c>
      <c r="AF211" s="291">
        <f t="shared" ref="AF211:AF239" si="180">SUM(H211:AC211)+AE211</f>
        <v>10</v>
      </c>
      <c r="AG211" s="248">
        <f t="shared" ref="AG211:AG239" si="181">IF(BI211&gt;0,"E",E211+F211+G211+AF211)</f>
        <v>81.931818181818187</v>
      </c>
      <c r="AH211" s="246">
        <f t="shared" ref="AH211:AH217" si="182">IF(AG211="E","E",RANK(AG211,AG$210:AG$217,1))</f>
        <v>4</v>
      </c>
      <c r="AI211" s="244" t="str">
        <f t="shared" ref="AI211:AI239" si="183">IF(AN211="","",RANK(AN211,AN$210:AN$239,1))</f>
        <v/>
      </c>
      <c r="AJ211" s="244" t="str">
        <f t="shared" ref="AJ211:AJ239" si="184">IF(AO211="","",RANK(AO211,AO$210:AO$239,1))</f>
        <v/>
      </c>
      <c r="AK211" s="244" t="str">
        <f t="shared" ref="AK211:AK239" si="185">IF(AP211="","",RANK(AP211,AP$210:AP$239,1))</f>
        <v/>
      </c>
      <c r="AL211" s="244" t="str">
        <f t="shared" ref="AL211:AL239" si="186">IF(AQ211="","",RANK(AQ211,AQ$210:AQ$239,1))</f>
        <v/>
      </c>
      <c r="AM211" s="244" t="str">
        <f t="shared" ref="AM211:AM239" si="187">IF(AR211="","",RANK(AR211,AR$210:AR$239,1))</f>
        <v/>
      </c>
      <c r="AN211" s="136" t="str">
        <f t="shared" si="176"/>
        <v/>
      </c>
      <c r="AO211" s="136" t="str">
        <f t="shared" si="176"/>
        <v/>
      </c>
      <c r="AP211" s="136" t="str">
        <f t="shared" si="176"/>
        <v/>
      </c>
      <c r="AQ211" s="136" t="str">
        <f t="shared" si="176"/>
        <v/>
      </c>
      <c r="AR211" s="136" t="str">
        <f t="shared" si="176"/>
        <v/>
      </c>
      <c r="AS211" s="292">
        <v>1.8055555555555557E-2</v>
      </c>
      <c r="AT211" s="292">
        <v>1.9953703703703706E-2</v>
      </c>
      <c r="AU211" s="292" t="str">
        <f>draw!M$218</f>
        <v>0:2:19</v>
      </c>
      <c r="AV211" s="292">
        <f t="shared" si="177"/>
        <v>2.8935185185185249E-4</v>
      </c>
      <c r="AW211" s="293">
        <f t="shared" ref="AW211:AW239" si="188">SECOND(AS211)</f>
        <v>0</v>
      </c>
      <c r="AX211" s="293">
        <f t="shared" ref="AX211:AX239" si="189">MINUTE(AS211)</f>
        <v>26</v>
      </c>
      <c r="AY211" s="293">
        <f t="shared" ref="AY211:AY239" si="190">HOUR(AS211)</f>
        <v>0</v>
      </c>
      <c r="AZ211" s="293">
        <f t="shared" ref="AZ211:AZ239" si="191">SECOND(AT211)</f>
        <v>44</v>
      </c>
      <c r="BA211" s="293">
        <f t="shared" ref="BA211:BA239" si="192">MINUTE(AT211)</f>
        <v>28</v>
      </c>
      <c r="BB211" s="293">
        <f t="shared" ref="BB211:BB239" si="193">HOUR(AT211)</f>
        <v>0</v>
      </c>
      <c r="BC211" s="293">
        <f t="shared" ref="BC211:BC239" si="194">SECOND(AU211)</f>
        <v>19</v>
      </c>
      <c r="BD211" s="293">
        <f t="shared" ref="BD211:BD239" si="195">MINUTE(AU211)</f>
        <v>2</v>
      </c>
      <c r="BE211" s="293">
        <f t="shared" ref="BE211:BE239" si="196">HOUR(AU211)</f>
        <v>0</v>
      </c>
      <c r="BF211" s="294">
        <f t="shared" si="178"/>
        <v>25</v>
      </c>
      <c r="BG211" s="294">
        <f t="shared" ref="BG211:BG239" si="197">IF(BF211&lt;-20,(BF211+20)*-1,IF(BF211&gt;0,BF211,0))</f>
        <v>25</v>
      </c>
      <c r="BI211" s="136">
        <f t="shared" ref="BI211:BI239" si="198">COUNTIF(E211:AE211,"E")</f>
        <v>0</v>
      </c>
    </row>
    <row r="212" spans="1:68" ht="13" thickBot="1" x14ac:dyDescent="0.3">
      <c r="A212" s="286">
        <f>draw!A212</f>
        <v>26</v>
      </c>
      <c r="B212" s="286" t="str">
        <f>draw!B212</f>
        <v>Amelia Dart</v>
      </c>
      <c r="C212" s="286">
        <f>draw!C212</f>
        <v>0</v>
      </c>
      <c r="D212" s="286" t="str">
        <f>draw!E212</f>
        <v>FHPC</v>
      </c>
      <c r="E212" s="287">
        <f>dressage!AC212</f>
        <v>63.409090909090907</v>
      </c>
      <c r="F212" s="288">
        <v>0</v>
      </c>
      <c r="G212" s="289">
        <v>0</v>
      </c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7"/>
      <c r="X212" s="247"/>
      <c r="Y212" s="247"/>
      <c r="Z212" s="247"/>
      <c r="AA212" s="247"/>
      <c r="AB212" s="247"/>
      <c r="AC212" s="247" t="s">
        <v>48</v>
      </c>
      <c r="AD212" s="290">
        <f>AT212-AS212</f>
        <v>1.6203703703704143E-3</v>
      </c>
      <c r="AE212" s="291">
        <f t="shared" si="179"/>
        <v>0.4</v>
      </c>
      <c r="AF212" s="291">
        <f t="shared" si="180"/>
        <v>0.4</v>
      </c>
      <c r="AG212" s="248">
        <f t="shared" si="181"/>
        <v>63.809090909090905</v>
      </c>
      <c r="AH212" s="246">
        <f t="shared" si="182"/>
        <v>2</v>
      </c>
      <c r="AI212" s="244" t="str">
        <f t="shared" si="183"/>
        <v/>
      </c>
      <c r="AJ212" s="244" t="str">
        <f t="shared" si="184"/>
        <v/>
      </c>
      <c r="AK212" s="244" t="str">
        <f t="shared" si="185"/>
        <v/>
      </c>
      <c r="AL212" s="244" t="str">
        <f t="shared" si="186"/>
        <v/>
      </c>
      <c r="AM212" s="244" t="str">
        <f t="shared" si="187"/>
        <v/>
      </c>
      <c r="AN212" s="136" t="str">
        <f t="shared" si="176"/>
        <v/>
      </c>
      <c r="AO212" s="136" t="str">
        <f t="shared" si="176"/>
        <v/>
      </c>
      <c r="AP212" s="136" t="str">
        <f t="shared" si="176"/>
        <v/>
      </c>
      <c r="AQ212" s="136" t="str">
        <f t="shared" si="176"/>
        <v/>
      </c>
      <c r="AR212" s="136" t="str">
        <f t="shared" si="176"/>
        <v/>
      </c>
      <c r="AS212" s="292">
        <v>1.94444444444444E-2</v>
      </c>
      <c r="AT212" s="292">
        <v>2.1064814814814814E-2</v>
      </c>
      <c r="AU212" s="292" t="str">
        <f>draw!M$218</f>
        <v>0:2:19</v>
      </c>
      <c r="AV212" s="292">
        <f t="shared" si="177"/>
        <v>1.1574074074118023E-5</v>
      </c>
      <c r="AW212" s="293">
        <f t="shared" si="188"/>
        <v>0</v>
      </c>
      <c r="AX212" s="293">
        <f t="shared" si="189"/>
        <v>28</v>
      </c>
      <c r="AY212" s="293">
        <f t="shared" si="190"/>
        <v>0</v>
      </c>
      <c r="AZ212" s="293">
        <f t="shared" si="191"/>
        <v>20</v>
      </c>
      <c r="BA212" s="293">
        <f t="shared" si="192"/>
        <v>30</v>
      </c>
      <c r="BB212" s="293">
        <f t="shared" si="193"/>
        <v>0</v>
      </c>
      <c r="BC212" s="293">
        <f t="shared" si="194"/>
        <v>19</v>
      </c>
      <c r="BD212" s="293">
        <f t="shared" si="195"/>
        <v>2</v>
      </c>
      <c r="BE212" s="293">
        <f t="shared" si="196"/>
        <v>0</v>
      </c>
      <c r="BF212" s="294">
        <f t="shared" si="178"/>
        <v>1</v>
      </c>
      <c r="BG212" s="294">
        <f t="shared" si="197"/>
        <v>1</v>
      </c>
      <c r="BI212" s="136">
        <f t="shared" si="198"/>
        <v>0</v>
      </c>
    </row>
    <row r="213" spans="1:68" ht="13" thickBot="1" x14ac:dyDescent="0.3">
      <c r="A213" s="286">
        <f>draw!A213</f>
        <v>27</v>
      </c>
      <c r="B213" s="286" t="str">
        <f>draw!B213</f>
        <v>Douglas Gosling</v>
      </c>
      <c r="C213" s="286">
        <f>draw!C213</f>
        <v>0</v>
      </c>
      <c r="D213" s="286" t="str">
        <f>draw!E213</f>
        <v xml:space="preserve">DUR </v>
      </c>
      <c r="E213" s="287">
        <f>dressage!AC213</f>
        <v>67.5</v>
      </c>
      <c r="F213" s="288">
        <v>0</v>
      </c>
      <c r="G213" s="289">
        <v>0</v>
      </c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  <c r="R213" s="247"/>
      <c r="S213" s="247">
        <v>20</v>
      </c>
      <c r="T213" s="247"/>
      <c r="U213" s="247"/>
      <c r="V213" s="247"/>
      <c r="W213" s="247"/>
      <c r="X213" s="247"/>
      <c r="Y213" s="247"/>
      <c r="Z213" s="247"/>
      <c r="AA213" s="247"/>
      <c r="AB213" s="247"/>
      <c r="AC213" s="247" t="s">
        <v>48</v>
      </c>
      <c r="AD213" s="290">
        <f t="shared" ref="AD213:AD239" si="199">AT213</f>
        <v>2.2916666666666669E-2</v>
      </c>
      <c r="AE213" s="291">
        <f t="shared" si="179"/>
        <v>16.400000000000002</v>
      </c>
      <c r="AF213" s="291">
        <f t="shared" si="180"/>
        <v>36.400000000000006</v>
      </c>
      <c r="AG213" s="248">
        <f t="shared" si="181"/>
        <v>103.9</v>
      </c>
      <c r="AH213" s="246">
        <f t="shared" si="182"/>
        <v>5</v>
      </c>
      <c r="AI213" s="244" t="str">
        <f t="shared" si="183"/>
        <v/>
      </c>
      <c r="AJ213" s="244" t="str">
        <f t="shared" si="184"/>
        <v/>
      </c>
      <c r="AK213" s="244" t="str">
        <f t="shared" si="185"/>
        <v/>
      </c>
      <c r="AL213" s="244" t="str">
        <f t="shared" si="186"/>
        <v/>
      </c>
      <c r="AM213" s="244" t="str">
        <f t="shared" si="187"/>
        <v/>
      </c>
      <c r="AN213" s="136" t="str">
        <f t="shared" si="176"/>
        <v/>
      </c>
      <c r="AO213" s="136" t="str">
        <f t="shared" si="176"/>
        <v/>
      </c>
      <c r="AP213" s="136" t="str">
        <f t="shared" si="176"/>
        <v/>
      </c>
      <c r="AQ213" s="136" t="str">
        <f t="shared" si="176"/>
        <v/>
      </c>
      <c r="AR213" s="136" t="str">
        <f t="shared" si="176"/>
        <v/>
      </c>
      <c r="AS213" s="292">
        <v>2.0833333333333301E-2</v>
      </c>
      <c r="AT213" s="292">
        <v>2.2916666666666669E-2</v>
      </c>
      <c r="AU213" s="292" t="str">
        <f>draw!M$218</f>
        <v>0:2:19</v>
      </c>
      <c r="AV213" s="292">
        <f t="shared" si="177"/>
        <v>4.7453703703707125E-4</v>
      </c>
      <c r="AW213" s="293">
        <f t="shared" si="188"/>
        <v>0</v>
      </c>
      <c r="AX213" s="293">
        <f t="shared" si="189"/>
        <v>30</v>
      </c>
      <c r="AY213" s="293">
        <f t="shared" si="190"/>
        <v>0</v>
      </c>
      <c r="AZ213" s="293">
        <f t="shared" si="191"/>
        <v>0</v>
      </c>
      <c r="BA213" s="293">
        <f t="shared" si="192"/>
        <v>33</v>
      </c>
      <c r="BB213" s="293">
        <f t="shared" si="193"/>
        <v>0</v>
      </c>
      <c r="BC213" s="293">
        <f t="shared" si="194"/>
        <v>19</v>
      </c>
      <c r="BD213" s="293">
        <f t="shared" si="195"/>
        <v>2</v>
      </c>
      <c r="BE213" s="293">
        <f t="shared" si="196"/>
        <v>0</v>
      </c>
      <c r="BF213" s="294">
        <f t="shared" si="178"/>
        <v>41</v>
      </c>
      <c r="BG213" s="294">
        <f t="shared" si="197"/>
        <v>41</v>
      </c>
      <c r="BI213" s="136">
        <f t="shared" si="198"/>
        <v>0</v>
      </c>
    </row>
    <row r="214" spans="1:68" ht="13" thickBot="1" x14ac:dyDescent="0.3">
      <c r="A214" s="286">
        <f>draw!A214</f>
        <v>28</v>
      </c>
      <c r="B214" s="286" t="str">
        <f>draw!B214</f>
        <v>Madeleine Breatnach</v>
      </c>
      <c r="C214" s="286">
        <f>draw!C214</f>
        <v>0</v>
      </c>
      <c r="D214" s="286" t="str">
        <f>draw!E214</f>
        <v>ARC</v>
      </c>
      <c r="E214" s="287">
        <f>dressage!AC214</f>
        <v>62.386363636363633</v>
      </c>
      <c r="F214" s="288">
        <v>0</v>
      </c>
      <c r="G214" s="289">
        <v>0</v>
      </c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  <c r="R214" s="247"/>
      <c r="S214" s="247"/>
      <c r="T214" s="247"/>
      <c r="U214" s="247"/>
      <c r="V214" s="247"/>
      <c r="W214" s="247"/>
      <c r="X214" s="247"/>
      <c r="Y214" s="247"/>
      <c r="Z214" s="247"/>
      <c r="AA214" s="247"/>
      <c r="AB214" s="247"/>
      <c r="AC214" s="247" t="s">
        <v>48</v>
      </c>
      <c r="AD214" s="290">
        <f t="shared" si="199"/>
        <v>2.3668981481481485E-2</v>
      </c>
      <c r="AE214" s="291">
        <f t="shared" si="179"/>
        <v>0</v>
      </c>
      <c r="AF214" s="291">
        <f t="shared" si="180"/>
        <v>0</v>
      </c>
      <c r="AG214" s="248">
        <f t="shared" si="181"/>
        <v>62.386363636363633</v>
      </c>
      <c r="AH214" s="246">
        <f t="shared" si="182"/>
        <v>1</v>
      </c>
      <c r="AI214" s="244" t="str">
        <f t="shared" si="183"/>
        <v/>
      </c>
      <c r="AJ214" s="244" t="str">
        <f t="shared" si="184"/>
        <v/>
      </c>
      <c r="AK214" s="244" t="str">
        <f t="shared" si="185"/>
        <v/>
      </c>
      <c r="AL214" s="244" t="str">
        <f t="shared" si="186"/>
        <v/>
      </c>
      <c r="AM214" s="244" t="str">
        <f t="shared" si="187"/>
        <v/>
      </c>
      <c r="AN214" s="136" t="str">
        <f t="shared" si="176"/>
        <v/>
      </c>
      <c r="AO214" s="136" t="str">
        <f t="shared" si="176"/>
        <v/>
      </c>
      <c r="AP214" s="136" t="str">
        <f t="shared" si="176"/>
        <v/>
      </c>
      <c r="AQ214" s="136" t="str">
        <f t="shared" si="176"/>
        <v/>
      </c>
      <c r="AR214" s="136" t="str">
        <f t="shared" si="176"/>
        <v/>
      </c>
      <c r="AS214" s="292">
        <v>2.2222222222222199E-2</v>
      </c>
      <c r="AT214" s="292">
        <v>2.3668981481481485E-2</v>
      </c>
      <c r="AU214" s="292" t="str">
        <f>draw!M$218</f>
        <v>0:2:19</v>
      </c>
      <c r="AV214" s="292">
        <f t="shared" si="177"/>
        <v>0</v>
      </c>
      <c r="AW214" s="293">
        <f t="shared" si="188"/>
        <v>0</v>
      </c>
      <c r="AX214" s="293">
        <f t="shared" si="189"/>
        <v>32</v>
      </c>
      <c r="AY214" s="293">
        <f t="shared" si="190"/>
        <v>0</v>
      </c>
      <c r="AZ214" s="293">
        <f t="shared" si="191"/>
        <v>5</v>
      </c>
      <c r="BA214" s="293">
        <f t="shared" si="192"/>
        <v>34</v>
      </c>
      <c r="BB214" s="293">
        <f t="shared" si="193"/>
        <v>0</v>
      </c>
      <c r="BC214" s="293">
        <f t="shared" si="194"/>
        <v>19</v>
      </c>
      <c r="BD214" s="293">
        <f t="shared" si="195"/>
        <v>2</v>
      </c>
      <c r="BE214" s="293">
        <f t="shared" si="196"/>
        <v>0</v>
      </c>
      <c r="BF214" s="294">
        <f t="shared" si="178"/>
        <v>-14</v>
      </c>
      <c r="BG214" s="294">
        <f t="shared" si="197"/>
        <v>0</v>
      </c>
      <c r="BI214" s="136">
        <f t="shared" si="198"/>
        <v>0</v>
      </c>
    </row>
    <row r="215" spans="1:68" ht="13" thickBot="1" x14ac:dyDescent="0.3">
      <c r="A215" s="286">
        <f>draw!A215</f>
        <v>29</v>
      </c>
      <c r="B215" s="286" t="str">
        <f>draw!B215</f>
        <v>Ally Chappelow</v>
      </c>
      <c r="C215" s="286">
        <f>draw!C215</f>
        <v>0</v>
      </c>
      <c r="D215" s="286" t="str">
        <f>draw!E215</f>
        <v>AVO</v>
      </c>
      <c r="E215" s="287">
        <f>dressage!AC215</f>
        <v>62.045454545454547</v>
      </c>
      <c r="F215" s="288">
        <v>0</v>
      </c>
      <c r="G215" s="289">
        <v>0</v>
      </c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  <c r="R215" s="247"/>
      <c r="S215" s="247">
        <v>20</v>
      </c>
      <c r="T215" s="247">
        <v>20</v>
      </c>
      <c r="U215" s="247"/>
      <c r="V215" s="247"/>
      <c r="W215" s="247"/>
      <c r="X215" s="247"/>
      <c r="Y215" s="247"/>
      <c r="Z215" s="247"/>
      <c r="AA215" s="247"/>
      <c r="AB215" s="247"/>
      <c r="AC215" s="247" t="s">
        <v>48</v>
      </c>
      <c r="AD215" s="290">
        <f t="shared" si="199"/>
        <v>2.5798611111111109E-2</v>
      </c>
      <c r="AE215" s="291">
        <f t="shared" si="179"/>
        <v>20</v>
      </c>
      <c r="AF215" s="291">
        <f t="shared" si="180"/>
        <v>60</v>
      </c>
      <c r="AG215" s="248">
        <f t="shared" si="181"/>
        <v>122.04545454545455</v>
      </c>
      <c r="AH215" s="246">
        <f t="shared" si="182"/>
        <v>6</v>
      </c>
      <c r="AI215" s="244" t="str">
        <f t="shared" si="183"/>
        <v/>
      </c>
      <c r="AJ215" s="244" t="str">
        <f t="shared" si="184"/>
        <v/>
      </c>
      <c r="AK215" s="244" t="str">
        <f t="shared" si="185"/>
        <v/>
      </c>
      <c r="AL215" s="244" t="str">
        <f t="shared" si="186"/>
        <v/>
      </c>
      <c r="AM215" s="244" t="str">
        <f t="shared" si="187"/>
        <v/>
      </c>
      <c r="AN215" s="136" t="str">
        <f t="shared" si="176"/>
        <v/>
      </c>
      <c r="AO215" s="136" t="str">
        <f t="shared" si="176"/>
        <v/>
      </c>
      <c r="AP215" s="136" t="str">
        <f t="shared" si="176"/>
        <v/>
      </c>
      <c r="AQ215" s="136" t="str">
        <f t="shared" si="176"/>
        <v/>
      </c>
      <c r="AR215" s="136" t="str">
        <f t="shared" si="176"/>
        <v/>
      </c>
      <c r="AS215" s="292">
        <v>2.36111111111111E-2</v>
      </c>
      <c r="AT215" s="292">
        <v>2.5798611111111109E-2</v>
      </c>
      <c r="AU215" s="292" t="str">
        <f>draw!M$218</f>
        <v>0:2:19</v>
      </c>
      <c r="AV215" s="292">
        <f t="shared" si="177"/>
        <v>5.7870370370371256E-4</v>
      </c>
      <c r="AW215" s="293">
        <f t="shared" si="188"/>
        <v>0</v>
      </c>
      <c r="AX215" s="293">
        <f t="shared" si="189"/>
        <v>34</v>
      </c>
      <c r="AY215" s="293">
        <f t="shared" si="190"/>
        <v>0</v>
      </c>
      <c r="AZ215" s="293">
        <f t="shared" si="191"/>
        <v>9</v>
      </c>
      <c r="BA215" s="293">
        <f t="shared" si="192"/>
        <v>37</v>
      </c>
      <c r="BB215" s="293">
        <f t="shared" si="193"/>
        <v>0</v>
      </c>
      <c r="BC215" s="293">
        <f t="shared" si="194"/>
        <v>19</v>
      </c>
      <c r="BD215" s="293">
        <f t="shared" si="195"/>
        <v>2</v>
      </c>
      <c r="BE215" s="293">
        <f t="shared" si="196"/>
        <v>0</v>
      </c>
      <c r="BF215" s="294">
        <f t="shared" si="178"/>
        <v>50</v>
      </c>
      <c r="BG215" s="294">
        <f t="shared" si="197"/>
        <v>50</v>
      </c>
      <c r="BI215" s="136">
        <f t="shared" si="198"/>
        <v>0</v>
      </c>
    </row>
    <row r="216" spans="1:68" s="372" customFormat="1" ht="13" thickBot="1" x14ac:dyDescent="0.3">
      <c r="A216" s="376">
        <f>draw!A216</f>
        <v>30</v>
      </c>
      <c r="B216" s="376" t="str">
        <f>draw!B216</f>
        <v>Aurora Cape</v>
      </c>
      <c r="C216" s="376">
        <f>draw!C216</f>
        <v>0</v>
      </c>
      <c r="D216" s="376" t="str">
        <f>draw!E216</f>
        <v>Glen</v>
      </c>
      <c r="E216" s="377">
        <f>dressage!AC216</f>
        <v>150</v>
      </c>
      <c r="F216" s="378">
        <v>0</v>
      </c>
      <c r="G216" s="379">
        <v>0</v>
      </c>
      <c r="H216" s="380"/>
      <c r="I216" s="380"/>
      <c r="J216" s="380"/>
      <c r="K216" s="380"/>
      <c r="L216" s="380"/>
      <c r="M216" s="380"/>
      <c r="N216" s="380"/>
      <c r="O216" s="380"/>
      <c r="P216" s="380"/>
      <c r="Q216" s="380"/>
      <c r="R216" s="380"/>
      <c r="S216" s="380"/>
      <c r="T216" s="380"/>
      <c r="U216" s="380"/>
      <c r="V216" s="380"/>
      <c r="W216" s="380"/>
      <c r="X216" s="380"/>
      <c r="Y216" s="380"/>
      <c r="Z216" s="380"/>
      <c r="AA216" s="380"/>
      <c r="AB216" s="380"/>
      <c r="AC216" s="380" t="s">
        <v>48</v>
      </c>
      <c r="AD216" s="381">
        <f t="shared" si="199"/>
        <v>0</v>
      </c>
      <c r="AE216" s="382">
        <f t="shared" si="179"/>
        <v>47.6</v>
      </c>
      <c r="AF216" s="382">
        <f t="shared" si="180"/>
        <v>47.6</v>
      </c>
      <c r="AG216" s="383">
        <f t="shared" si="181"/>
        <v>197.6</v>
      </c>
      <c r="AH216" s="384" t="s">
        <v>345</v>
      </c>
      <c r="AI216" s="385" t="str">
        <f t="shared" si="183"/>
        <v/>
      </c>
      <c r="AJ216" s="385" t="str">
        <f t="shared" si="184"/>
        <v/>
      </c>
      <c r="AK216" s="385" t="str">
        <f t="shared" si="185"/>
        <v/>
      </c>
      <c r="AL216" s="385" t="str">
        <f t="shared" si="186"/>
        <v/>
      </c>
      <c r="AM216" s="385" t="str">
        <f t="shared" si="187"/>
        <v/>
      </c>
      <c r="AN216" s="372" t="str">
        <f t="shared" si="176"/>
        <v/>
      </c>
      <c r="AO216" s="372" t="str">
        <f t="shared" si="176"/>
        <v/>
      </c>
      <c r="AP216" s="372" t="str">
        <f t="shared" si="176"/>
        <v/>
      </c>
      <c r="AQ216" s="372" t="str">
        <f t="shared" si="176"/>
        <v/>
      </c>
      <c r="AR216" s="372" t="str">
        <f t="shared" si="176"/>
        <v/>
      </c>
      <c r="AS216" s="386">
        <v>0</v>
      </c>
      <c r="AT216" s="386"/>
      <c r="AU216" s="386" t="str">
        <f>draw!M$218</f>
        <v>0:2:19</v>
      </c>
      <c r="AV216" s="386">
        <f t="shared" si="177"/>
        <v>0</v>
      </c>
      <c r="AW216" s="387">
        <f t="shared" si="188"/>
        <v>0</v>
      </c>
      <c r="AX216" s="387">
        <f t="shared" si="189"/>
        <v>0</v>
      </c>
      <c r="AY216" s="387">
        <f t="shared" si="190"/>
        <v>0</v>
      </c>
      <c r="AZ216" s="387">
        <f t="shared" si="191"/>
        <v>0</v>
      </c>
      <c r="BA216" s="387">
        <f t="shared" si="192"/>
        <v>0</v>
      </c>
      <c r="BB216" s="387">
        <f t="shared" si="193"/>
        <v>0</v>
      </c>
      <c r="BC216" s="387">
        <f t="shared" si="194"/>
        <v>19</v>
      </c>
      <c r="BD216" s="387">
        <f t="shared" si="195"/>
        <v>2</v>
      </c>
      <c r="BE216" s="387">
        <f t="shared" si="196"/>
        <v>0</v>
      </c>
      <c r="BF216" s="388">
        <f t="shared" si="178"/>
        <v>-139</v>
      </c>
      <c r="BG216" s="388">
        <f t="shared" si="197"/>
        <v>119</v>
      </c>
      <c r="BI216" s="372">
        <f t="shared" si="198"/>
        <v>0</v>
      </c>
    </row>
    <row r="217" spans="1:68" ht="13" thickBot="1" x14ac:dyDescent="0.3">
      <c r="A217" s="286">
        <f>draw!A217</f>
        <v>31</v>
      </c>
      <c r="B217" s="286" t="str">
        <f>draw!B217</f>
        <v>Grace Campbell</v>
      </c>
      <c r="C217" s="286">
        <f>draw!C217</f>
        <v>0</v>
      </c>
      <c r="D217" s="286" t="str">
        <f>draw!E217</f>
        <v>FHPC</v>
      </c>
      <c r="E217" s="287">
        <f>dressage!AC217</f>
        <v>61.022727272727273</v>
      </c>
      <c r="F217" s="288">
        <v>0</v>
      </c>
      <c r="G217" s="289">
        <v>0</v>
      </c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  <c r="R217" s="247"/>
      <c r="S217" s="247" t="s">
        <v>277</v>
      </c>
      <c r="T217" s="247"/>
      <c r="U217" s="247"/>
      <c r="V217" s="247"/>
      <c r="W217" s="247"/>
      <c r="X217" s="247"/>
      <c r="Y217" s="247"/>
      <c r="Z217" s="247"/>
      <c r="AA217" s="247"/>
      <c r="AB217" s="247"/>
      <c r="AC217" s="247" t="s">
        <v>48</v>
      </c>
      <c r="AD217" s="290">
        <f t="shared" si="199"/>
        <v>2.7442129629629632E-2</v>
      </c>
      <c r="AE217" s="291">
        <f t="shared" si="179"/>
        <v>28.8</v>
      </c>
      <c r="AF217" s="291">
        <f t="shared" si="180"/>
        <v>28.8</v>
      </c>
      <c r="AG217" s="248" t="str">
        <f t="shared" si="181"/>
        <v>E</v>
      </c>
      <c r="AH217" s="246" t="str">
        <f t="shared" si="182"/>
        <v>E</v>
      </c>
      <c r="AI217" s="244" t="str">
        <f t="shared" si="183"/>
        <v/>
      </c>
      <c r="AJ217" s="244" t="str">
        <f t="shared" si="184"/>
        <v/>
      </c>
      <c r="AK217" s="244" t="str">
        <f t="shared" si="185"/>
        <v/>
      </c>
      <c r="AL217" s="244" t="str">
        <f t="shared" si="186"/>
        <v/>
      </c>
      <c r="AM217" s="244" t="str">
        <f t="shared" si="187"/>
        <v/>
      </c>
      <c r="AN217" s="136" t="str">
        <f t="shared" si="176"/>
        <v/>
      </c>
      <c r="AO217" s="136" t="str">
        <f t="shared" si="176"/>
        <v/>
      </c>
      <c r="AP217" s="136" t="str">
        <f t="shared" si="176"/>
        <v/>
      </c>
      <c r="AQ217" s="136" t="str">
        <f t="shared" si="176"/>
        <v/>
      </c>
      <c r="AR217" s="136" t="str">
        <f t="shared" si="176"/>
        <v/>
      </c>
      <c r="AS217" s="292">
        <v>2.4999999999999998E-2</v>
      </c>
      <c r="AT217" s="292">
        <v>2.7442129629629632E-2</v>
      </c>
      <c r="AU217" s="292" t="str">
        <f>draw!M$218</f>
        <v>0:2:19</v>
      </c>
      <c r="AV217" s="292">
        <f t="shared" si="177"/>
        <v>8.3333333333333805E-4</v>
      </c>
      <c r="AW217" s="293">
        <f t="shared" si="188"/>
        <v>0</v>
      </c>
      <c r="AX217" s="293">
        <f t="shared" si="189"/>
        <v>36</v>
      </c>
      <c r="AY217" s="293">
        <f t="shared" si="190"/>
        <v>0</v>
      </c>
      <c r="AZ217" s="293">
        <f t="shared" si="191"/>
        <v>31</v>
      </c>
      <c r="BA217" s="293">
        <f t="shared" si="192"/>
        <v>39</v>
      </c>
      <c r="BB217" s="293">
        <f t="shared" si="193"/>
        <v>0</v>
      </c>
      <c r="BC217" s="293">
        <f t="shared" si="194"/>
        <v>19</v>
      </c>
      <c r="BD217" s="293">
        <f t="shared" si="195"/>
        <v>2</v>
      </c>
      <c r="BE217" s="293">
        <f t="shared" si="196"/>
        <v>0</v>
      </c>
      <c r="BF217" s="294">
        <f t="shared" si="178"/>
        <v>72</v>
      </c>
      <c r="BG217" s="294">
        <f t="shared" si="197"/>
        <v>72</v>
      </c>
      <c r="BI217" s="136">
        <f t="shared" si="198"/>
        <v>1</v>
      </c>
    </row>
    <row r="218" spans="1:68" ht="13" thickBot="1" x14ac:dyDescent="0.3">
      <c r="A218" s="286">
        <f>draw!A218</f>
        <v>32</v>
      </c>
      <c r="B218" s="286" t="str">
        <f>draw!B218</f>
        <v>Rachel Temm (HC)</v>
      </c>
      <c r="C218" s="286">
        <f>draw!C218</f>
        <v>0</v>
      </c>
      <c r="D218" s="286" t="str">
        <f>draw!E218</f>
        <v>FHPC</v>
      </c>
      <c r="E218" s="287">
        <f>dressage!AC218</f>
        <v>61.704545454545453</v>
      </c>
      <c r="F218" s="288">
        <v>0</v>
      </c>
      <c r="G218" s="289">
        <v>0</v>
      </c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  <c r="R218" s="247"/>
      <c r="S218" s="247"/>
      <c r="T218" s="247"/>
      <c r="U218" s="247"/>
      <c r="V218" s="247"/>
      <c r="W218" s="247"/>
      <c r="X218" s="247"/>
      <c r="Y218" s="247"/>
      <c r="Z218" s="247"/>
      <c r="AA218" s="247"/>
      <c r="AB218" s="247"/>
      <c r="AC218" s="247" t="s">
        <v>48</v>
      </c>
      <c r="AD218" s="290">
        <f t="shared" si="199"/>
        <v>2.8078703703703703E-2</v>
      </c>
      <c r="AE218" s="291">
        <f t="shared" si="179"/>
        <v>2.8000000000000003</v>
      </c>
      <c r="AF218" s="291">
        <f t="shared" si="180"/>
        <v>2.8000000000000003</v>
      </c>
      <c r="AG218" s="248">
        <f t="shared" si="181"/>
        <v>64.50454545454545</v>
      </c>
      <c r="AH218" s="246"/>
      <c r="AI218" s="244" t="str">
        <f t="shared" si="183"/>
        <v/>
      </c>
      <c r="AJ218" s="244" t="str">
        <f t="shared" si="184"/>
        <v/>
      </c>
      <c r="AK218" s="244" t="str">
        <f t="shared" si="185"/>
        <v/>
      </c>
      <c r="AL218" s="244" t="str">
        <f t="shared" si="186"/>
        <v/>
      </c>
      <c r="AM218" s="244" t="str">
        <f t="shared" si="187"/>
        <v/>
      </c>
      <c r="AN218" s="136" t="str">
        <f t="shared" si="176"/>
        <v/>
      </c>
      <c r="AO218" s="136" t="str">
        <f t="shared" si="176"/>
        <v/>
      </c>
      <c r="AP218" s="136" t="str">
        <f t="shared" si="176"/>
        <v/>
      </c>
      <c r="AQ218" s="136" t="str">
        <f t="shared" si="176"/>
        <v/>
      </c>
      <c r="AR218" s="136" t="str">
        <f t="shared" si="176"/>
        <v/>
      </c>
      <c r="AS218" s="292">
        <v>2.6388888888888889E-2</v>
      </c>
      <c r="AT218" s="292">
        <v>2.8078703703703703E-2</v>
      </c>
      <c r="AU218" s="292" t="str">
        <f>draw!M$218</f>
        <v>0:2:19</v>
      </c>
      <c r="AV218" s="292">
        <f t="shared" si="177"/>
        <v>8.1018518518517811E-5</v>
      </c>
      <c r="AW218" s="293">
        <f t="shared" si="188"/>
        <v>0</v>
      </c>
      <c r="AX218" s="293">
        <f t="shared" si="189"/>
        <v>38</v>
      </c>
      <c r="AY218" s="293">
        <f t="shared" si="190"/>
        <v>0</v>
      </c>
      <c r="AZ218" s="293">
        <f t="shared" si="191"/>
        <v>26</v>
      </c>
      <c r="BA218" s="293">
        <f t="shared" si="192"/>
        <v>40</v>
      </c>
      <c r="BB218" s="293">
        <f t="shared" si="193"/>
        <v>0</v>
      </c>
      <c r="BC218" s="293">
        <f t="shared" si="194"/>
        <v>19</v>
      </c>
      <c r="BD218" s="293">
        <f t="shared" si="195"/>
        <v>2</v>
      </c>
      <c r="BE218" s="293">
        <f t="shared" si="196"/>
        <v>0</v>
      </c>
      <c r="BF218" s="294">
        <f t="shared" si="178"/>
        <v>7</v>
      </c>
      <c r="BG218" s="294">
        <f t="shared" si="197"/>
        <v>7</v>
      </c>
      <c r="BI218" s="136">
        <f t="shared" si="198"/>
        <v>0</v>
      </c>
    </row>
    <row r="219" spans="1:68" ht="13" hidden="1" thickBot="1" x14ac:dyDescent="0.3">
      <c r="A219" s="286">
        <f>draw!A219</f>
        <v>0</v>
      </c>
      <c r="B219" s="286">
        <f>draw!B219</f>
        <v>0</v>
      </c>
      <c r="C219" s="286">
        <f>draw!C219</f>
        <v>0</v>
      </c>
      <c r="D219" s="286">
        <f>draw!E219</f>
        <v>0</v>
      </c>
      <c r="E219" s="287">
        <f>dressage!AC219</f>
        <v>150</v>
      </c>
      <c r="F219" s="288"/>
      <c r="G219" s="289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  <c r="R219" s="247"/>
      <c r="S219" s="247"/>
      <c r="T219" s="247"/>
      <c r="U219" s="247"/>
      <c r="V219" s="247"/>
      <c r="W219" s="247"/>
      <c r="X219" s="247"/>
      <c r="Y219" s="247"/>
      <c r="Z219" s="247"/>
      <c r="AA219" s="247"/>
      <c r="AB219" s="247"/>
      <c r="AC219" s="247" t="s">
        <v>48</v>
      </c>
      <c r="AD219" s="290">
        <f t="shared" si="199"/>
        <v>2.8078703703703703E-2</v>
      </c>
      <c r="AE219" s="291">
        <f t="shared" si="179"/>
        <v>914.80000000000007</v>
      </c>
      <c r="AF219" s="291">
        <f t="shared" si="180"/>
        <v>914.80000000000007</v>
      </c>
      <c r="AG219" s="248">
        <f t="shared" si="181"/>
        <v>1064.8000000000002</v>
      </c>
      <c r="AH219" s="246" t="e">
        <f t="shared" ref="AH219:AH273" si="200">IF(AG219="E","E",RANK(AG219,AG$210:AG$218,1))</f>
        <v>#N/A</v>
      </c>
      <c r="AI219" s="244" t="str">
        <f t="shared" si="183"/>
        <v/>
      </c>
      <c r="AJ219" s="244" t="str">
        <f t="shared" si="184"/>
        <v/>
      </c>
      <c r="AK219" s="244" t="str">
        <f t="shared" si="185"/>
        <v/>
      </c>
      <c r="AL219" s="244" t="str">
        <f t="shared" si="186"/>
        <v/>
      </c>
      <c r="AM219" s="244" t="str">
        <f t="shared" si="187"/>
        <v/>
      </c>
      <c r="AN219" s="136" t="str">
        <f t="shared" si="176"/>
        <v/>
      </c>
      <c r="AO219" s="136" t="str">
        <f t="shared" si="176"/>
        <v/>
      </c>
      <c r="AP219" s="136" t="str">
        <f t="shared" si="176"/>
        <v/>
      </c>
      <c r="AQ219" s="136" t="str">
        <f t="shared" si="176"/>
        <v/>
      </c>
      <c r="AR219" s="136" t="str">
        <f t="shared" si="176"/>
        <v/>
      </c>
      <c r="AS219" s="292">
        <v>0</v>
      </c>
      <c r="AT219" s="292">
        <f t="shared" ref="AT219:AT239" si="201">AT218</f>
        <v>2.8078703703703703E-2</v>
      </c>
      <c r="AU219" s="292" t="str">
        <f>draw!M$218</f>
        <v>0:2:19</v>
      </c>
      <c r="AV219" s="292">
        <f t="shared" si="177"/>
        <v>2.6469907407407407E-2</v>
      </c>
      <c r="AW219" s="293">
        <f t="shared" si="188"/>
        <v>0</v>
      </c>
      <c r="AX219" s="293">
        <f t="shared" si="189"/>
        <v>0</v>
      </c>
      <c r="AY219" s="293">
        <f t="shared" si="190"/>
        <v>0</v>
      </c>
      <c r="AZ219" s="293">
        <f t="shared" si="191"/>
        <v>26</v>
      </c>
      <c r="BA219" s="293">
        <f t="shared" si="192"/>
        <v>40</v>
      </c>
      <c r="BB219" s="293">
        <f t="shared" si="193"/>
        <v>0</v>
      </c>
      <c r="BC219" s="293">
        <f t="shared" si="194"/>
        <v>19</v>
      </c>
      <c r="BD219" s="293">
        <f t="shared" si="195"/>
        <v>2</v>
      </c>
      <c r="BE219" s="293">
        <f t="shared" si="196"/>
        <v>0</v>
      </c>
      <c r="BF219" s="294">
        <f t="shared" ref="BF219:BF239" si="202">(AZ219-AW219-BC$210)+(BA219-AX219-BD$210)*60+(BB219-AY219-BE$210)*3600</f>
        <v>2287</v>
      </c>
      <c r="BG219" s="294">
        <f t="shared" si="197"/>
        <v>2287</v>
      </c>
      <c r="BI219" s="136">
        <f t="shared" si="198"/>
        <v>0</v>
      </c>
    </row>
    <row r="220" spans="1:68" ht="13" hidden="1" thickBot="1" x14ac:dyDescent="0.3">
      <c r="A220" s="286">
        <f>draw!A220</f>
        <v>0</v>
      </c>
      <c r="B220" s="286">
        <f>draw!B220</f>
        <v>0</v>
      </c>
      <c r="C220" s="286">
        <f>draw!C220</f>
        <v>0</v>
      </c>
      <c r="D220" s="286">
        <f>draw!E220</f>
        <v>0</v>
      </c>
      <c r="E220" s="287">
        <f>dressage!AC220</f>
        <v>150</v>
      </c>
      <c r="F220" s="288"/>
      <c r="G220" s="289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  <c r="R220" s="247"/>
      <c r="S220" s="247"/>
      <c r="T220" s="247"/>
      <c r="U220" s="247"/>
      <c r="V220" s="247"/>
      <c r="W220" s="247"/>
      <c r="X220" s="247"/>
      <c r="Y220" s="247"/>
      <c r="Z220" s="247"/>
      <c r="AA220" s="247"/>
      <c r="AB220" s="247"/>
      <c r="AC220" s="247" t="s">
        <v>48</v>
      </c>
      <c r="AD220" s="290">
        <f t="shared" si="199"/>
        <v>2.8078703703703703E-2</v>
      </c>
      <c r="AE220" s="291">
        <f t="shared" si="179"/>
        <v>914.80000000000007</v>
      </c>
      <c r="AF220" s="291">
        <f t="shared" si="180"/>
        <v>914.80000000000007</v>
      </c>
      <c r="AG220" s="248">
        <f t="shared" si="181"/>
        <v>1064.8000000000002</v>
      </c>
      <c r="AH220" s="246" t="e">
        <f t="shared" si="200"/>
        <v>#N/A</v>
      </c>
      <c r="AI220" s="244" t="str">
        <f t="shared" si="183"/>
        <v/>
      </c>
      <c r="AJ220" s="244" t="str">
        <f t="shared" si="184"/>
        <v/>
      </c>
      <c r="AK220" s="244" t="str">
        <f t="shared" si="185"/>
        <v/>
      </c>
      <c r="AL220" s="244" t="str">
        <f t="shared" si="186"/>
        <v/>
      </c>
      <c r="AM220" s="244" t="str">
        <f t="shared" si="187"/>
        <v/>
      </c>
      <c r="AN220" s="136" t="str">
        <f t="shared" si="176"/>
        <v/>
      </c>
      <c r="AO220" s="136" t="str">
        <f t="shared" si="176"/>
        <v/>
      </c>
      <c r="AP220" s="136" t="str">
        <f t="shared" si="176"/>
        <v/>
      </c>
      <c r="AQ220" s="136" t="str">
        <f t="shared" si="176"/>
        <v/>
      </c>
      <c r="AR220" s="136" t="str">
        <f t="shared" si="176"/>
        <v/>
      </c>
      <c r="AS220" s="292">
        <v>0</v>
      </c>
      <c r="AT220" s="292">
        <f t="shared" si="201"/>
        <v>2.8078703703703703E-2</v>
      </c>
      <c r="AU220" s="292" t="str">
        <f>draw!M$218</f>
        <v>0:2:19</v>
      </c>
      <c r="AV220" s="292">
        <f t="shared" si="177"/>
        <v>2.6469907407407407E-2</v>
      </c>
      <c r="AW220" s="293">
        <f t="shared" si="188"/>
        <v>0</v>
      </c>
      <c r="AX220" s="293">
        <f t="shared" si="189"/>
        <v>0</v>
      </c>
      <c r="AY220" s="293">
        <f t="shared" si="190"/>
        <v>0</v>
      </c>
      <c r="AZ220" s="293">
        <f t="shared" si="191"/>
        <v>26</v>
      </c>
      <c r="BA220" s="293">
        <f t="shared" si="192"/>
        <v>40</v>
      </c>
      <c r="BB220" s="293">
        <f t="shared" si="193"/>
        <v>0</v>
      </c>
      <c r="BC220" s="293">
        <f t="shared" si="194"/>
        <v>19</v>
      </c>
      <c r="BD220" s="293">
        <f t="shared" si="195"/>
        <v>2</v>
      </c>
      <c r="BE220" s="293">
        <f t="shared" si="196"/>
        <v>0</v>
      </c>
      <c r="BF220" s="294">
        <f t="shared" si="202"/>
        <v>2287</v>
      </c>
      <c r="BG220" s="294">
        <f t="shared" si="197"/>
        <v>2287</v>
      </c>
      <c r="BI220" s="136">
        <f t="shared" si="198"/>
        <v>0</v>
      </c>
    </row>
    <row r="221" spans="1:68" ht="13" hidden="1" thickBot="1" x14ac:dyDescent="0.3">
      <c r="A221" s="286">
        <f>draw!A221</f>
        <v>0</v>
      </c>
      <c r="B221" s="286">
        <f>draw!B221</f>
        <v>0</v>
      </c>
      <c r="C221" s="286">
        <f>draw!C221</f>
        <v>0</v>
      </c>
      <c r="D221" s="286">
        <f>draw!E221</f>
        <v>0</v>
      </c>
      <c r="E221" s="287">
        <f>dressage!AC221</f>
        <v>150</v>
      </c>
      <c r="F221" s="288"/>
      <c r="G221" s="289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  <c r="R221" s="247"/>
      <c r="S221" s="247"/>
      <c r="T221" s="247"/>
      <c r="U221" s="247"/>
      <c r="V221" s="247"/>
      <c r="W221" s="247"/>
      <c r="X221" s="247"/>
      <c r="Y221" s="247"/>
      <c r="Z221" s="247"/>
      <c r="AA221" s="247"/>
      <c r="AB221" s="247"/>
      <c r="AC221" s="247" t="s">
        <v>48</v>
      </c>
      <c r="AD221" s="290">
        <f t="shared" si="199"/>
        <v>2.8078703703703703E-2</v>
      </c>
      <c r="AE221" s="291">
        <f t="shared" si="179"/>
        <v>914.80000000000007</v>
      </c>
      <c r="AF221" s="291">
        <f t="shared" si="180"/>
        <v>914.80000000000007</v>
      </c>
      <c r="AG221" s="248">
        <f t="shared" si="181"/>
        <v>1064.8000000000002</v>
      </c>
      <c r="AH221" s="246" t="e">
        <f t="shared" si="200"/>
        <v>#N/A</v>
      </c>
      <c r="AI221" s="244" t="str">
        <f t="shared" si="183"/>
        <v/>
      </c>
      <c r="AJ221" s="244" t="str">
        <f t="shared" si="184"/>
        <v/>
      </c>
      <c r="AK221" s="244" t="str">
        <f t="shared" si="185"/>
        <v/>
      </c>
      <c r="AL221" s="244" t="str">
        <f t="shared" si="186"/>
        <v/>
      </c>
      <c r="AM221" s="244" t="str">
        <f t="shared" si="187"/>
        <v/>
      </c>
      <c r="AN221" s="136" t="str">
        <f t="shared" si="176"/>
        <v/>
      </c>
      <c r="AO221" s="136" t="str">
        <f t="shared" si="176"/>
        <v/>
      </c>
      <c r="AP221" s="136" t="str">
        <f t="shared" si="176"/>
        <v/>
      </c>
      <c r="AQ221" s="136" t="str">
        <f t="shared" si="176"/>
        <v/>
      </c>
      <c r="AR221" s="136" t="str">
        <f t="shared" si="176"/>
        <v/>
      </c>
      <c r="AS221" s="292">
        <v>0</v>
      </c>
      <c r="AT221" s="292">
        <f t="shared" si="201"/>
        <v>2.8078703703703703E-2</v>
      </c>
      <c r="AU221" s="292" t="str">
        <f>draw!M$218</f>
        <v>0:2:19</v>
      </c>
      <c r="AV221" s="292">
        <f t="shared" si="177"/>
        <v>2.6469907407407407E-2</v>
      </c>
      <c r="AW221" s="293">
        <f t="shared" si="188"/>
        <v>0</v>
      </c>
      <c r="AX221" s="293">
        <f t="shared" si="189"/>
        <v>0</v>
      </c>
      <c r="AY221" s="293">
        <f t="shared" si="190"/>
        <v>0</v>
      </c>
      <c r="AZ221" s="293">
        <f t="shared" si="191"/>
        <v>26</v>
      </c>
      <c r="BA221" s="293">
        <f t="shared" si="192"/>
        <v>40</v>
      </c>
      <c r="BB221" s="293">
        <f t="shared" si="193"/>
        <v>0</v>
      </c>
      <c r="BC221" s="293">
        <f t="shared" si="194"/>
        <v>19</v>
      </c>
      <c r="BD221" s="293">
        <f t="shared" si="195"/>
        <v>2</v>
      </c>
      <c r="BE221" s="293">
        <f t="shared" si="196"/>
        <v>0</v>
      </c>
      <c r="BF221" s="294">
        <f t="shared" si="202"/>
        <v>2287</v>
      </c>
      <c r="BG221" s="294">
        <f t="shared" si="197"/>
        <v>2287</v>
      </c>
      <c r="BI221" s="136">
        <f t="shared" si="198"/>
        <v>0</v>
      </c>
    </row>
    <row r="222" spans="1:68" ht="13" hidden="1" thickBot="1" x14ac:dyDescent="0.3">
      <c r="A222" s="286">
        <f>draw!A222</f>
        <v>0</v>
      </c>
      <c r="B222" s="286">
        <f>draw!B222</f>
        <v>0</v>
      </c>
      <c r="C222" s="286">
        <f>draw!C222</f>
        <v>0</v>
      </c>
      <c r="D222" s="286">
        <f>draw!E222</f>
        <v>0</v>
      </c>
      <c r="E222" s="287">
        <f>dressage!AC222</f>
        <v>150</v>
      </c>
      <c r="F222" s="288"/>
      <c r="G222" s="289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  <c r="R222" s="247"/>
      <c r="S222" s="247"/>
      <c r="T222" s="247"/>
      <c r="U222" s="247"/>
      <c r="V222" s="247"/>
      <c r="W222" s="247"/>
      <c r="X222" s="247"/>
      <c r="Y222" s="247"/>
      <c r="Z222" s="247"/>
      <c r="AA222" s="247"/>
      <c r="AB222" s="247"/>
      <c r="AC222" s="247" t="s">
        <v>48</v>
      </c>
      <c r="AD222" s="290">
        <f t="shared" si="199"/>
        <v>2.8078703703703703E-2</v>
      </c>
      <c r="AE222" s="291">
        <f t="shared" si="179"/>
        <v>914.80000000000007</v>
      </c>
      <c r="AF222" s="291">
        <f t="shared" si="180"/>
        <v>914.80000000000007</v>
      </c>
      <c r="AG222" s="248">
        <f t="shared" si="181"/>
        <v>1064.8000000000002</v>
      </c>
      <c r="AH222" s="246" t="e">
        <f t="shared" si="200"/>
        <v>#N/A</v>
      </c>
      <c r="AI222" s="244" t="str">
        <f t="shared" si="183"/>
        <v/>
      </c>
      <c r="AJ222" s="244" t="str">
        <f t="shared" si="184"/>
        <v/>
      </c>
      <c r="AK222" s="244" t="str">
        <f t="shared" si="185"/>
        <v/>
      </c>
      <c r="AL222" s="244" t="str">
        <f t="shared" si="186"/>
        <v/>
      </c>
      <c r="AM222" s="244" t="str">
        <f t="shared" si="187"/>
        <v/>
      </c>
      <c r="AN222" s="136" t="str">
        <f t="shared" si="176"/>
        <v/>
      </c>
      <c r="AO222" s="136" t="str">
        <f t="shared" si="176"/>
        <v/>
      </c>
      <c r="AP222" s="136" t="str">
        <f t="shared" si="176"/>
        <v/>
      </c>
      <c r="AQ222" s="136" t="str">
        <f t="shared" si="176"/>
        <v/>
      </c>
      <c r="AR222" s="136" t="str">
        <f t="shared" si="176"/>
        <v/>
      </c>
      <c r="AS222" s="292">
        <v>0</v>
      </c>
      <c r="AT222" s="292">
        <f t="shared" si="201"/>
        <v>2.8078703703703703E-2</v>
      </c>
      <c r="AU222" s="292" t="str">
        <f>draw!M$218</f>
        <v>0:2:19</v>
      </c>
      <c r="AV222" s="292">
        <f t="shared" si="177"/>
        <v>2.6469907407407407E-2</v>
      </c>
      <c r="AW222" s="293">
        <f t="shared" si="188"/>
        <v>0</v>
      </c>
      <c r="AX222" s="293">
        <f t="shared" si="189"/>
        <v>0</v>
      </c>
      <c r="AY222" s="293">
        <f t="shared" si="190"/>
        <v>0</v>
      </c>
      <c r="AZ222" s="293">
        <f t="shared" si="191"/>
        <v>26</v>
      </c>
      <c r="BA222" s="293">
        <f t="shared" si="192"/>
        <v>40</v>
      </c>
      <c r="BB222" s="293">
        <f t="shared" si="193"/>
        <v>0</v>
      </c>
      <c r="BC222" s="293">
        <f t="shared" si="194"/>
        <v>19</v>
      </c>
      <c r="BD222" s="293">
        <f t="shared" si="195"/>
        <v>2</v>
      </c>
      <c r="BE222" s="293">
        <f t="shared" si="196"/>
        <v>0</v>
      </c>
      <c r="BF222" s="294">
        <f t="shared" si="202"/>
        <v>2287</v>
      </c>
      <c r="BG222" s="294">
        <f t="shared" si="197"/>
        <v>2287</v>
      </c>
      <c r="BI222" s="136">
        <f t="shared" si="198"/>
        <v>0</v>
      </c>
    </row>
    <row r="223" spans="1:68" ht="13" hidden="1" thickBot="1" x14ac:dyDescent="0.3">
      <c r="A223" s="286">
        <f>draw!A223</f>
        <v>0</v>
      </c>
      <c r="B223" s="286">
        <f>draw!B223</f>
        <v>0</v>
      </c>
      <c r="C223" s="286">
        <f>draw!C223</f>
        <v>0</v>
      </c>
      <c r="D223" s="286">
        <f>draw!E223</f>
        <v>0</v>
      </c>
      <c r="E223" s="287">
        <f>dressage!AC223</f>
        <v>150</v>
      </c>
      <c r="F223" s="288"/>
      <c r="G223" s="289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  <c r="R223" s="247"/>
      <c r="S223" s="247"/>
      <c r="T223" s="247"/>
      <c r="U223" s="247"/>
      <c r="V223" s="247"/>
      <c r="W223" s="247"/>
      <c r="X223" s="247"/>
      <c r="Y223" s="247"/>
      <c r="Z223" s="247"/>
      <c r="AA223" s="247"/>
      <c r="AB223" s="247"/>
      <c r="AC223" s="247" t="s">
        <v>48</v>
      </c>
      <c r="AD223" s="290">
        <f t="shared" si="199"/>
        <v>2.8078703703703703E-2</v>
      </c>
      <c r="AE223" s="291">
        <f t="shared" si="179"/>
        <v>914.80000000000007</v>
      </c>
      <c r="AF223" s="291">
        <f t="shared" si="180"/>
        <v>914.80000000000007</v>
      </c>
      <c r="AG223" s="248">
        <f t="shared" si="181"/>
        <v>1064.8000000000002</v>
      </c>
      <c r="AH223" s="246" t="e">
        <f t="shared" si="200"/>
        <v>#N/A</v>
      </c>
      <c r="AI223" s="244" t="str">
        <f t="shared" si="183"/>
        <v/>
      </c>
      <c r="AJ223" s="244" t="str">
        <f t="shared" si="184"/>
        <v/>
      </c>
      <c r="AK223" s="244" t="str">
        <f t="shared" si="185"/>
        <v/>
      </c>
      <c r="AL223" s="244" t="str">
        <f t="shared" si="186"/>
        <v/>
      </c>
      <c r="AM223" s="244" t="str">
        <f t="shared" si="187"/>
        <v/>
      </c>
      <c r="AN223" s="136" t="str">
        <f t="shared" si="176"/>
        <v/>
      </c>
      <c r="AO223" s="136" t="str">
        <f t="shared" si="176"/>
        <v/>
      </c>
      <c r="AP223" s="136" t="str">
        <f t="shared" si="176"/>
        <v/>
      </c>
      <c r="AQ223" s="136" t="str">
        <f t="shared" si="176"/>
        <v/>
      </c>
      <c r="AR223" s="136" t="str">
        <f t="shared" si="176"/>
        <v/>
      </c>
      <c r="AS223" s="292">
        <v>0</v>
      </c>
      <c r="AT223" s="292">
        <f t="shared" si="201"/>
        <v>2.8078703703703703E-2</v>
      </c>
      <c r="AU223" s="292" t="str">
        <f>draw!M$218</f>
        <v>0:2:19</v>
      </c>
      <c r="AV223" s="292">
        <f t="shared" si="177"/>
        <v>2.6469907407407407E-2</v>
      </c>
      <c r="AW223" s="293">
        <f t="shared" si="188"/>
        <v>0</v>
      </c>
      <c r="AX223" s="293">
        <f t="shared" si="189"/>
        <v>0</v>
      </c>
      <c r="AY223" s="293">
        <f t="shared" si="190"/>
        <v>0</v>
      </c>
      <c r="AZ223" s="293">
        <f t="shared" si="191"/>
        <v>26</v>
      </c>
      <c r="BA223" s="293">
        <f t="shared" si="192"/>
        <v>40</v>
      </c>
      <c r="BB223" s="293">
        <f t="shared" si="193"/>
        <v>0</v>
      </c>
      <c r="BC223" s="293">
        <f t="shared" si="194"/>
        <v>19</v>
      </c>
      <c r="BD223" s="293">
        <f t="shared" si="195"/>
        <v>2</v>
      </c>
      <c r="BE223" s="293">
        <f t="shared" si="196"/>
        <v>0</v>
      </c>
      <c r="BF223" s="294">
        <f t="shared" si="202"/>
        <v>2287</v>
      </c>
      <c r="BG223" s="294">
        <f t="shared" si="197"/>
        <v>2287</v>
      </c>
      <c r="BI223" s="136">
        <f t="shared" si="198"/>
        <v>0</v>
      </c>
    </row>
    <row r="224" spans="1:68" ht="13" hidden="1" thickBot="1" x14ac:dyDescent="0.3">
      <c r="A224" s="286">
        <f>draw!A224</f>
        <v>0</v>
      </c>
      <c r="B224" s="286">
        <f>draw!B224</f>
        <v>0</v>
      </c>
      <c r="C224" s="286">
        <f>draw!C224</f>
        <v>0</v>
      </c>
      <c r="D224" s="286">
        <f>draw!E224</f>
        <v>0</v>
      </c>
      <c r="E224" s="287">
        <f>dressage!AC224</f>
        <v>150</v>
      </c>
      <c r="F224" s="288"/>
      <c r="G224" s="289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  <c r="R224" s="247"/>
      <c r="S224" s="247"/>
      <c r="T224" s="247"/>
      <c r="U224" s="247"/>
      <c r="V224" s="247"/>
      <c r="W224" s="247"/>
      <c r="X224" s="247"/>
      <c r="Y224" s="247"/>
      <c r="Z224" s="247"/>
      <c r="AA224" s="247"/>
      <c r="AB224" s="247"/>
      <c r="AC224" s="247" t="s">
        <v>48</v>
      </c>
      <c r="AD224" s="290">
        <f t="shared" si="199"/>
        <v>2.8078703703703703E-2</v>
      </c>
      <c r="AE224" s="291">
        <f t="shared" si="179"/>
        <v>914.80000000000007</v>
      </c>
      <c r="AF224" s="291">
        <f t="shared" si="180"/>
        <v>914.80000000000007</v>
      </c>
      <c r="AG224" s="248">
        <f t="shared" si="181"/>
        <v>1064.8000000000002</v>
      </c>
      <c r="AH224" s="246" t="e">
        <f t="shared" si="200"/>
        <v>#N/A</v>
      </c>
      <c r="AI224" s="244" t="str">
        <f t="shared" si="183"/>
        <v/>
      </c>
      <c r="AJ224" s="244" t="str">
        <f t="shared" si="184"/>
        <v/>
      </c>
      <c r="AK224" s="244" t="str">
        <f t="shared" si="185"/>
        <v/>
      </c>
      <c r="AL224" s="244" t="str">
        <f t="shared" si="186"/>
        <v/>
      </c>
      <c r="AM224" s="244" t="str">
        <f t="shared" si="187"/>
        <v/>
      </c>
      <c r="AN224" s="136" t="str">
        <f t="shared" si="176"/>
        <v/>
      </c>
      <c r="AO224" s="136" t="str">
        <f t="shared" si="176"/>
        <v/>
      </c>
      <c r="AP224" s="136" t="str">
        <f t="shared" si="176"/>
        <v/>
      </c>
      <c r="AQ224" s="136" t="str">
        <f t="shared" si="176"/>
        <v/>
      </c>
      <c r="AR224" s="136" t="str">
        <f t="shared" si="176"/>
        <v/>
      </c>
      <c r="AS224" s="292">
        <v>0</v>
      </c>
      <c r="AT224" s="292">
        <f t="shared" si="201"/>
        <v>2.8078703703703703E-2</v>
      </c>
      <c r="AU224" s="292" t="str">
        <f>draw!M$218</f>
        <v>0:2:19</v>
      </c>
      <c r="AV224" s="292">
        <f t="shared" si="177"/>
        <v>2.6469907407407407E-2</v>
      </c>
      <c r="AW224" s="293">
        <f t="shared" si="188"/>
        <v>0</v>
      </c>
      <c r="AX224" s="293">
        <f t="shared" si="189"/>
        <v>0</v>
      </c>
      <c r="AY224" s="293">
        <f t="shared" si="190"/>
        <v>0</v>
      </c>
      <c r="AZ224" s="293">
        <f t="shared" si="191"/>
        <v>26</v>
      </c>
      <c r="BA224" s="293">
        <f t="shared" si="192"/>
        <v>40</v>
      </c>
      <c r="BB224" s="293">
        <f t="shared" si="193"/>
        <v>0</v>
      </c>
      <c r="BC224" s="293">
        <f t="shared" si="194"/>
        <v>19</v>
      </c>
      <c r="BD224" s="293">
        <f t="shared" si="195"/>
        <v>2</v>
      </c>
      <c r="BE224" s="293">
        <f t="shared" si="196"/>
        <v>0</v>
      </c>
      <c r="BF224" s="294">
        <f t="shared" si="202"/>
        <v>2287</v>
      </c>
      <c r="BG224" s="294">
        <f t="shared" si="197"/>
        <v>2287</v>
      </c>
      <c r="BI224" s="136">
        <f t="shared" si="198"/>
        <v>0</v>
      </c>
    </row>
    <row r="225" spans="1:61" ht="13" hidden="1" thickBot="1" x14ac:dyDescent="0.3">
      <c r="A225" s="286">
        <f>draw!A225</f>
        <v>0</v>
      </c>
      <c r="B225" s="286">
        <f>draw!B225</f>
        <v>0</v>
      </c>
      <c r="C225" s="286">
        <f>draw!C225</f>
        <v>0</v>
      </c>
      <c r="D225" s="286">
        <f>draw!E225</f>
        <v>0</v>
      </c>
      <c r="E225" s="287">
        <f>dressage!AC225</f>
        <v>150</v>
      </c>
      <c r="F225" s="288"/>
      <c r="G225" s="289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  <c r="R225" s="247"/>
      <c r="S225" s="247"/>
      <c r="T225" s="247"/>
      <c r="U225" s="247"/>
      <c r="V225" s="247"/>
      <c r="W225" s="247"/>
      <c r="X225" s="247"/>
      <c r="Y225" s="247"/>
      <c r="Z225" s="247"/>
      <c r="AA225" s="247"/>
      <c r="AB225" s="247"/>
      <c r="AC225" s="247" t="s">
        <v>48</v>
      </c>
      <c r="AD225" s="290">
        <f t="shared" si="199"/>
        <v>2.8078703703703703E-2</v>
      </c>
      <c r="AE225" s="291">
        <f t="shared" si="179"/>
        <v>914.80000000000007</v>
      </c>
      <c r="AF225" s="291">
        <f t="shared" si="180"/>
        <v>914.80000000000007</v>
      </c>
      <c r="AG225" s="248">
        <f t="shared" si="181"/>
        <v>1064.8000000000002</v>
      </c>
      <c r="AH225" s="246" t="e">
        <f t="shared" si="200"/>
        <v>#N/A</v>
      </c>
      <c r="AI225" s="244" t="str">
        <f t="shared" si="183"/>
        <v/>
      </c>
      <c r="AJ225" s="244" t="str">
        <f t="shared" si="184"/>
        <v/>
      </c>
      <c r="AK225" s="244" t="str">
        <f t="shared" si="185"/>
        <v/>
      </c>
      <c r="AL225" s="244" t="str">
        <f t="shared" si="186"/>
        <v/>
      </c>
      <c r="AM225" s="244" t="str">
        <f t="shared" si="187"/>
        <v/>
      </c>
      <c r="AN225" s="136" t="str">
        <f t="shared" si="176"/>
        <v/>
      </c>
      <c r="AO225" s="136" t="str">
        <f t="shared" si="176"/>
        <v/>
      </c>
      <c r="AP225" s="136" t="str">
        <f t="shared" si="176"/>
        <v/>
      </c>
      <c r="AQ225" s="136" t="str">
        <f t="shared" si="176"/>
        <v/>
      </c>
      <c r="AR225" s="136" t="str">
        <f t="shared" si="176"/>
        <v/>
      </c>
      <c r="AS225" s="292">
        <v>0</v>
      </c>
      <c r="AT225" s="292">
        <f t="shared" si="201"/>
        <v>2.8078703703703703E-2</v>
      </c>
      <c r="AU225" s="292" t="str">
        <f>draw!M$218</f>
        <v>0:2:19</v>
      </c>
      <c r="AV225" s="292">
        <f t="shared" si="177"/>
        <v>2.6469907407407407E-2</v>
      </c>
      <c r="AW225" s="293">
        <f t="shared" si="188"/>
        <v>0</v>
      </c>
      <c r="AX225" s="293">
        <f t="shared" si="189"/>
        <v>0</v>
      </c>
      <c r="AY225" s="293">
        <f t="shared" si="190"/>
        <v>0</v>
      </c>
      <c r="AZ225" s="293">
        <f t="shared" si="191"/>
        <v>26</v>
      </c>
      <c r="BA225" s="293">
        <f t="shared" si="192"/>
        <v>40</v>
      </c>
      <c r="BB225" s="293">
        <f t="shared" si="193"/>
        <v>0</v>
      </c>
      <c r="BC225" s="293">
        <f t="shared" si="194"/>
        <v>19</v>
      </c>
      <c r="BD225" s="293">
        <f t="shared" si="195"/>
        <v>2</v>
      </c>
      <c r="BE225" s="293">
        <f t="shared" si="196"/>
        <v>0</v>
      </c>
      <c r="BF225" s="294">
        <f t="shared" si="202"/>
        <v>2287</v>
      </c>
      <c r="BG225" s="294">
        <f t="shared" si="197"/>
        <v>2287</v>
      </c>
      <c r="BI225" s="136">
        <f t="shared" si="198"/>
        <v>0</v>
      </c>
    </row>
    <row r="226" spans="1:61" ht="13" hidden="1" thickBot="1" x14ac:dyDescent="0.3">
      <c r="A226" s="286">
        <f>draw!A226</f>
        <v>0</v>
      </c>
      <c r="B226" s="286">
        <f>draw!B226</f>
        <v>0</v>
      </c>
      <c r="C226" s="286">
        <f>draw!C226</f>
        <v>0</v>
      </c>
      <c r="D226" s="286">
        <f>draw!E226</f>
        <v>0</v>
      </c>
      <c r="E226" s="287">
        <f>dressage!AC226</f>
        <v>150</v>
      </c>
      <c r="F226" s="288"/>
      <c r="G226" s="289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  <c r="R226" s="247"/>
      <c r="S226" s="247"/>
      <c r="T226" s="247"/>
      <c r="U226" s="247"/>
      <c r="V226" s="247"/>
      <c r="W226" s="247"/>
      <c r="X226" s="247"/>
      <c r="Y226" s="247"/>
      <c r="Z226" s="247"/>
      <c r="AA226" s="247"/>
      <c r="AB226" s="247"/>
      <c r="AC226" s="247" t="s">
        <v>48</v>
      </c>
      <c r="AD226" s="290">
        <f t="shared" si="199"/>
        <v>2.8078703703703703E-2</v>
      </c>
      <c r="AE226" s="291">
        <f t="shared" si="179"/>
        <v>914.80000000000007</v>
      </c>
      <c r="AF226" s="291">
        <f t="shared" si="180"/>
        <v>914.80000000000007</v>
      </c>
      <c r="AG226" s="248">
        <f t="shared" si="181"/>
        <v>1064.8000000000002</v>
      </c>
      <c r="AH226" s="246" t="e">
        <f t="shared" si="200"/>
        <v>#N/A</v>
      </c>
      <c r="AI226" s="244" t="str">
        <f t="shared" si="183"/>
        <v/>
      </c>
      <c r="AJ226" s="244" t="str">
        <f t="shared" si="184"/>
        <v/>
      </c>
      <c r="AK226" s="244" t="str">
        <f t="shared" si="185"/>
        <v/>
      </c>
      <c r="AL226" s="244" t="str">
        <f t="shared" si="186"/>
        <v/>
      </c>
      <c r="AM226" s="244" t="str">
        <f t="shared" si="187"/>
        <v/>
      </c>
      <c r="AN226" s="136" t="str">
        <f t="shared" si="176"/>
        <v/>
      </c>
      <c r="AO226" s="136" t="str">
        <f t="shared" si="176"/>
        <v/>
      </c>
      <c r="AP226" s="136" t="str">
        <f t="shared" si="176"/>
        <v/>
      </c>
      <c r="AQ226" s="136" t="str">
        <f t="shared" si="176"/>
        <v/>
      </c>
      <c r="AR226" s="136" t="str">
        <f t="shared" si="176"/>
        <v/>
      </c>
      <c r="AS226" s="292">
        <v>0</v>
      </c>
      <c r="AT226" s="292">
        <f t="shared" si="201"/>
        <v>2.8078703703703703E-2</v>
      </c>
      <c r="AU226" s="292" t="str">
        <f>draw!M$218</f>
        <v>0:2:19</v>
      </c>
      <c r="AV226" s="292">
        <f t="shared" si="177"/>
        <v>2.6469907407407407E-2</v>
      </c>
      <c r="AW226" s="293">
        <f t="shared" si="188"/>
        <v>0</v>
      </c>
      <c r="AX226" s="293">
        <f t="shared" si="189"/>
        <v>0</v>
      </c>
      <c r="AY226" s="293">
        <f t="shared" si="190"/>
        <v>0</v>
      </c>
      <c r="AZ226" s="293">
        <f t="shared" si="191"/>
        <v>26</v>
      </c>
      <c r="BA226" s="293">
        <f t="shared" si="192"/>
        <v>40</v>
      </c>
      <c r="BB226" s="293">
        <f t="shared" si="193"/>
        <v>0</v>
      </c>
      <c r="BC226" s="293">
        <f t="shared" si="194"/>
        <v>19</v>
      </c>
      <c r="BD226" s="293">
        <f t="shared" si="195"/>
        <v>2</v>
      </c>
      <c r="BE226" s="293">
        <f t="shared" si="196"/>
        <v>0</v>
      </c>
      <c r="BF226" s="294">
        <f t="shared" si="202"/>
        <v>2287</v>
      </c>
      <c r="BG226" s="294">
        <f t="shared" si="197"/>
        <v>2287</v>
      </c>
      <c r="BI226" s="136">
        <f t="shared" si="198"/>
        <v>0</v>
      </c>
    </row>
    <row r="227" spans="1:61" ht="13" hidden="1" thickBot="1" x14ac:dyDescent="0.3">
      <c r="A227" s="286">
        <f>draw!A227</f>
        <v>0</v>
      </c>
      <c r="B227" s="286">
        <f>draw!B227</f>
        <v>0</v>
      </c>
      <c r="C227" s="286">
        <f>draw!C227</f>
        <v>0</v>
      </c>
      <c r="D227" s="286">
        <f>draw!E227</f>
        <v>0</v>
      </c>
      <c r="E227" s="287">
        <f>dressage!AC227</f>
        <v>150</v>
      </c>
      <c r="F227" s="288"/>
      <c r="G227" s="289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  <c r="R227" s="247"/>
      <c r="S227" s="247"/>
      <c r="T227" s="247"/>
      <c r="U227" s="247"/>
      <c r="V227" s="247"/>
      <c r="W227" s="247"/>
      <c r="X227" s="247"/>
      <c r="Y227" s="247"/>
      <c r="Z227" s="247"/>
      <c r="AA227" s="247"/>
      <c r="AB227" s="247"/>
      <c r="AC227" s="247" t="s">
        <v>48</v>
      </c>
      <c r="AD227" s="290">
        <f t="shared" si="199"/>
        <v>2.8078703703703703E-2</v>
      </c>
      <c r="AE227" s="291">
        <f t="shared" si="179"/>
        <v>914.80000000000007</v>
      </c>
      <c r="AF227" s="291">
        <f t="shared" si="180"/>
        <v>914.80000000000007</v>
      </c>
      <c r="AG227" s="248">
        <f t="shared" si="181"/>
        <v>1064.8000000000002</v>
      </c>
      <c r="AH227" s="246" t="e">
        <f t="shared" si="200"/>
        <v>#N/A</v>
      </c>
      <c r="AI227" s="244" t="str">
        <f t="shared" si="183"/>
        <v/>
      </c>
      <c r="AJ227" s="244" t="str">
        <f t="shared" si="184"/>
        <v/>
      </c>
      <c r="AK227" s="244" t="str">
        <f t="shared" si="185"/>
        <v/>
      </c>
      <c r="AL227" s="244" t="str">
        <f t="shared" si="186"/>
        <v/>
      </c>
      <c r="AM227" s="244" t="str">
        <f t="shared" si="187"/>
        <v/>
      </c>
      <c r="AN227" s="136" t="str">
        <f t="shared" si="176"/>
        <v/>
      </c>
      <c r="AO227" s="136" t="str">
        <f t="shared" si="176"/>
        <v/>
      </c>
      <c r="AP227" s="136" t="str">
        <f t="shared" si="176"/>
        <v/>
      </c>
      <c r="AQ227" s="136" t="str">
        <f t="shared" si="176"/>
        <v/>
      </c>
      <c r="AR227" s="136" t="str">
        <f t="shared" si="176"/>
        <v/>
      </c>
      <c r="AS227" s="292">
        <v>0</v>
      </c>
      <c r="AT227" s="292">
        <f t="shared" si="201"/>
        <v>2.8078703703703703E-2</v>
      </c>
      <c r="AU227" s="292" t="str">
        <f>draw!M$218</f>
        <v>0:2:19</v>
      </c>
      <c r="AV227" s="292">
        <f t="shared" si="177"/>
        <v>2.6469907407407407E-2</v>
      </c>
      <c r="AW227" s="293">
        <f t="shared" si="188"/>
        <v>0</v>
      </c>
      <c r="AX227" s="293">
        <f t="shared" si="189"/>
        <v>0</v>
      </c>
      <c r="AY227" s="293">
        <f t="shared" si="190"/>
        <v>0</v>
      </c>
      <c r="AZ227" s="293">
        <f t="shared" si="191"/>
        <v>26</v>
      </c>
      <c r="BA227" s="293">
        <f t="shared" si="192"/>
        <v>40</v>
      </c>
      <c r="BB227" s="293">
        <f t="shared" si="193"/>
        <v>0</v>
      </c>
      <c r="BC227" s="293">
        <f t="shared" si="194"/>
        <v>19</v>
      </c>
      <c r="BD227" s="293">
        <f t="shared" si="195"/>
        <v>2</v>
      </c>
      <c r="BE227" s="293">
        <f t="shared" si="196"/>
        <v>0</v>
      </c>
      <c r="BF227" s="294">
        <f t="shared" si="202"/>
        <v>2287</v>
      </c>
      <c r="BG227" s="294">
        <f t="shared" si="197"/>
        <v>2287</v>
      </c>
      <c r="BI227" s="136">
        <f t="shared" si="198"/>
        <v>0</v>
      </c>
    </row>
    <row r="228" spans="1:61" ht="13" hidden="1" thickBot="1" x14ac:dyDescent="0.3">
      <c r="A228" s="286">
        <f>draw!A228</f>
        <v>0</v>
      </c>
      <c r="B228" s="286">
        <f>draw!B228</f>
        <v>0</v>
      </c>
      <c r="C228" s="286">
        <f>draw!C228</f>
        <v>0</v>
      </c>
      <c r="D228" s="286">
        <f>draw!E228</f>
        <v>0</v>
      </c>
      <c r="E228" s="287">
        <f>dressage!AC228</f>
        <v>150</v>
      </c>
      <c r="F228" s="288"/>
      <c r="G228" s="289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  <c r="R228" s="247"/>
      <c r="S228" s="247"/>
      <c r="T228" s="247"/>
      <c r="U228" s="247"/>
      <c r="V228" s="247"/>
      <c r="W228" s="247"/>
      <c r="X228" s="247"/>
      <c r="Y228" s="247"/>
      <c r="Z228" s="247"/>
      <c r="AA228" s="247"/>
      <c r="AB228" s="247"/>
      <c r="AC228" s="247" t="s">
        <v>48</v>
      </c>
      <c r="AD228" s="290">
        <f t="shared" si="199"/>
        <v>2.8078703703703703E-2</v>
      </c>
      <c r="AE228" s="291">
        <f t="shared" si="179"/>
        <v>914.80000000000007</v>
      </c>
      <c r="AF228" s="291">
        <f t="shared" si="180"/>
        <v>914.80000000000007</v>
      </c>
      <c r="AG228" s="248">
        <f t="shared" si="181"/>
        <v>1064.8000000000002</v>
      </c>
      <c r="AH228" s="246" t="e">
        <f t="shared" si="200"/>
        <v>#N/A</v>
      </c>
      <c r="AI228" s="244" t="str">
        <f t="shared" si="183"/>
        <v/>
      </c>
      <c r="AJ228" s="244" t="str">
        <f t="shared" si="184"/>
        <v/>
      </c>
      <c r="AK228" s="244" t="str">
        <f t="shared" si="185"/>
        <v/>
      </c>
      <c r="AL228" s="244" t="str">
        <f t="shared" si="186"/>
        <v/>
      </c>
      <c r="AM228" s="244" t="str">
        <f t="shared" si="187"/>
        <v/>
      </c>
      <c r="AN228" s="136" t="str">
        <f t="shared" si="176"/>
        <v/>
      </c>
      <c r="AO228" s="136" t="str">
        <f t="shared" si="176"/>
        <v/>
      </c>
      <c r="AP228" s="136" t="str">
        <f t="shared" si="176"/>
        <v/>
      </c>
      <c r="AQ228" s="136" t="str">
        <f t="shared" si="176"/>
        <v/>
      </c>
      <c r="AR228" s="136" t="str">
        <f t="shared" si="176"/>
        <v/>
      </c>
      <c r="AS228" s="292">
        <v>0</v>
      </c>
      <c r="AT228" s="292">
        <f t="shared" si="201"/>
        <v>2.8078703703703703E-2</v>
      </c>
      <c r="AU228" s="292" t="str">
        <f>draw!M$218</f>
        <v>0:2:19</v>
      </c>
      <c r="AV228" s="292">
        <f t="shared" si="177"/>
        <v>2.6469907407407407E-2</v>
      </c>
      <c r="AW228" s="293">
        <f t="shared" si="188"/>
        <v>0</v>
      </c>
      <c r="AX228" s="293">
        <f t="shared" si="189"/>
        <v>0</v>
      </c>
      <c r="AY228" s="293">
        <f t="shared" si="190"/>
        <v>0</v>
      </c>
      <c r="AZ228" s="293">
        <f t="shared" si="191"/>
        <v>26</v>
      </c>
      <c r="BA228" s="293">
        <f t="shared" si="192"/>
        <v>40</v>
      </c>
      <c r="BB228" s="293">
        <f t="shared" si="193"/>
        <v>0</v>
      </c>
      <c r="BC228" s="293">
        <f t="shared" si="194"/>
        <v>19</v>
      </c>
      <c r="BD228" s="293">
        <f t="shared" si="195"/>
        <v>2</v>
      </c>
      <c r="BE228" s="293">
        <f t="shared" si="196"/>
        <v>0</v>
      </c>
      <c r="BF228" s="294">
        <f t="shared" si="202"/>
        <v>2287</v>
      </c>
      <c r="BG228" s="294">
        <f t="shared" si="197"/>
        <v>2287</v>
      </c>
      <c r="BI228" s="136">
        <f t="shared" si="198"/>
        <v>0</v>
      </c>
    </row>
    <row r="229" spans="1:61" ht="13" hidden="1" thickBot="1" x14ac:dyDescent="0.3">
      <c r="A229" s="286">
        <f>draw!A229</f>
        <v>0</v>
      </c>
      <c r="B229" s="286">
        <f>draw!B229</f>
        <v>0</v>
      </c>
      <c r="C229" s="286">
        <f>draw!C229</f>
        <v>0</v>
      </c>
      <c r="D229" s="286">
        <f>draw!E229</f>
        <v>0</v>
      </c>
      <c r="E229" s="287">
        <f>dressage!AC229</f>
        <v>150</v>
      </c>
      <c r="F229" s="288"/>
      <c r="G229" s="289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  <c r="R229" s="247"/>
      <c r="S229" s="247"/>
      <c r="T229" s="247"/>
      <c r="U229" s="247"/>
      <c r="V229" s="247"/>
      <c r="W229" s="247"/>
      <c r="X229" s="247"/>
      <c r="Y229" s="247"/>
      <c r="Z229" s="247"/>
      <c r="AA229" s="247"/>
      <c r="AB229" s="247"/>
      <c r="AC229" s="247" t="s">
        <v>48</v>
      </c>
      <c r="AD229" s="290">
        <f t="shared" si="199"/>
        <v>2.8078703703703703E-2</v>
      </c>
      <c r="AE229" s="291">
        <f t="shared" si="179"/>
        <v>914.80000000000007</v>
      </c>
      <c r="AF229" s="291">
        <f t="shared" si="180"/>
        <v>914.80000000000007</v>
      </c>
      <c r="AG229" s="248">
        <f t="shared" si="181"/>
        <v>1064.8000000000002</v>
      </c>
      <c r="AH229" s="246" t="e">
        <f t="shared" si="200"/>
        <v>#N/A</v>
      </c>
      <c r="AI229" s="244" t="str">
        <f t="shared" si="183"/>
        <v/>
      </c>
      <c r="AJ229" s="244" t="str">
        <f t="shared" si="184"/>
        <v/>
      </c>
      <c r="AK229" s="244" t="str">
        <f t="shared" si="185"/>
        <v/>
      </c>
      <c r="AL229" s="244" t="str">
        <f t="shared" si="186"/>
        <v/>
      </c>
      <c r="AM229" s="244" t="str">
        <f t="shared" si="187"/>
        <v/>
      </c>
      <c r="AN229" s="136" t="str">
        <f t="shared" si="176"/>
        <v/>
      </c>
      <c r="AO229" s="136" t="str">
        <f t="shared" si="176"/>
        <v/>
      </c>
      <c r="AP229" s="136" t="str">
        <f t="shared" si="176"/>
        <v/>
      </c>
      <c r="AQ229" s="136" t="str">
        <f t="shared" si="176"/>
        <v/>
      </c>
      <c r="AR229" s="136" t="str">
        <f t="shared" si="176"/>
        <v/>
      </c>
      <c r="AS229" s="292">
        <v>0</v>
      </c>
      <c r="AT229" s="292">
        <f t="shared" si="201"/>
        <v>2.8078703703703703E-2</v>
      </c>
      <c r="AU229" s="292" t="str">
        <f>draw!M$218</f>
        <v>0:2:19</v>
      </c>
      <c r="AV229" s="292">
        <f t="shared" si="177"/>
        <v>2.6469907407407407E-2</v>
      </c>
      <c r="AW229" s="293">
        <f t="shared" si="188"/>
        <v>0</v>
      </c>
      <c r="AX229" s="293">
        <f t="shared" si="189"/>
        <v>0</v>
      </c>
      <c r="AY229" s="293">
        <f t="shared" si="190"/>
        <v>0</v>
      </c>
      <c r="AZ229" s="293">
        <f t="shared" si="191"/>
        <v>26</v>
      </c>
      <c r="BA229" s="293">
        <f t="shared" si="192"/>
        <v>40</v>
      </c>
      <c r="BB229" s="293">
        <f t="shared" si="193"/>
        <v>0</v>
      </c>
      <c r="BC229" s="293">
        <f t="shared" si="194"/>
        <v>19</v>
      </c>
      <c r="BD229" s="293">
        <f t="shared" si="195"/>
        <v>2</v>
      </c>
      <c r="BE229" s="293">
        <f t="shared" si="196"/>
        <v>0</v>
      </c>
      <c r="BF229" s="294">
        <f t="shared" si="202"/>
        <v>2287</v>
      </c>
      <c r="BG229" s="294">
        <f t="shared" si="197"/>
        <v>2287</v>
      </c>
      <c r="BI229" s="136">
        <f t="shared" si="198"/>
        <v>0</v>
      </c>
    </row>
    <row r="230" spans="1:61" ht="13" hidden="1" thickBot="1" x14ac:dyDescent="0.3">
      <c r="A230" s="286">
        <f>draw!A230</f>
        <v>0</v>
      </c>
      <c r="B230" s="286">
        <f>draw!B230</f>
        <v>0</v>
      </c>
      <c r="C230" s="286">
        <f>draw!C230</f>
        <v>0</v>
      </c>
      <c r="D230" s="286">
        <f>draw!E230</f>
        <v>0</v>
      </c>
      <c r="E230" s="287">
        <f>dressage!AC230</f>
        <v>150</v>
      </c>
      <c r="F230" s="288"/>
      <c r="G230" s="289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  <c r="R230" s="247"/>
      <c r="S230" s="247"/>
      <c r="T230" s="247"/>
      <c r="U230" s="247"/>
      <c r="V230" s="247"/>
      <c r="W230" s="247"/>
      <c r="X230" s="247"/>
      <c r="Y230" s="247"/>
      <c r="Z230" s="247"/>
      <c r="AA230" s="247"/>
      <c r="AB230" s="247"/>
      <c r="AC230" s="247" t="s">
        <v>48</v>
      </c>
      <c r="AD230" s="290">
        <f t="shared" si="199"/>
        <v>2.8078703703703703E-2</v>
      </c>
      <c r="AE230" s="291">
        <f t="shared" si="179"/>
        <v>914.80000000000007</v>
      </c>
      <c r="AF230" s="291">
        <f t="shared" si="180"/>
        <v>914.80000000000007</v>
      </c>
      <c r="AG230" s="248">
        <f t="shared" si="181"/>
        <v>1064.8000000000002</v>
      </c>
      <c r="AH230" s="246" t="e">
        <f t="shared" si="200"/>
        <v>#N/A</v>
      </c>
      <c r="AI230" s="244" t="str">
        <f t="shared" si="183"/>
        <v/>
      </c>
      <c r="AJ230" s="244" t="str">
        <f t="shared" si="184"/>
        <v/>
      </c>
      <c r="AK230" s="244" t="str">
        <f t="shared" si="185"/>
        <v/>
      </c>
      <c r="AL230" s="244" t="str">
        <f t="shared" si="186"/>
        <v/>
      </c>
      <c r="AM230" s="244" t="str">
        <f t="shared" si="187"/>
        <v/>
      </c>
      <c r="AN230" s="136" t="str">
        <f t="shared" si="176"/>
        <v/>
      </c>
      <c r="AO230" s="136" t="str">
        <f t="shared" si="176"/>
        <v/>
      </c>
      <c r="AP230" s="136" t="str">
        <f t="shared" si="176"/>
        <v/>
      </c>
      <c r="AQ230" s="136" t="str">
        <f t="shared" si="176"/>
        <v/>
      </c>
      <c r="AR230" s="136" t="str">
        <f t="shared" si="176"/>
        <v/>
      </c>
      <c r="AS230" s="292">
        <v>0</v>
      </c>
      <c r="AT230" s="292">
        <f t="shared" si="201"/>
        <v>2.8078703703703703E-2</v>
      </c>
      <c r="AU230" s="292" t="str">
        <f>draw!M$218</f>
        <v>0:2:19</v>
      </c>
      <c r="AV230" s="292">
        <f t="shared" si="177"/>
        <v>2.6469907407407407E-2</v>
      </c>
      <c r="AW230" s="293">
        <f t="shared" si="188"/>
        <v>0</v>
      </c>
      <c r="AX230" s="293">
        <f t="shared" si="189"/>
        <v>0</v>
      </c>
      <c r="AY230" s="293">
        <f t="shared" si="190"/>
        <v>0</v>
      </c>
      <c r="AZ230" s="293">
        <f t="shared" si="191"/>
        <v>26</v>
      </c>
      <c r="BA230" s="293">
        <f t="shared" si="192"/>
        <v>40</v>
      </c>
      <c r="BB230" s="293">
        <f t="shared" si="193"/>
        <v>0</v>
      </c>
      <c r="BC230" s="293">
        <f t="shared" si="194"/>
        <v>19</v>
      </c>
      <c r="BD230" s="293">
        <f t="shared" si="195"/>
        <v>2</v>
      </c>
      <c r="BE230" s="293">
        <f t="shared" si="196"/>
        <v>0</v>
      </c>
      <c r="BF230" s="294">
        <f t="shared" si="202"/>
        <v>2287</v>
      </c>
      <c r="BG230" s="294">
        <f t="shared" si="197"/>
        <v>2287</v>
      </c>
      <c r="BI230" s="136">
        <f t="shared" si="198"/>
        <v>0</v>
      </c>
    </row>
    <row r="231" spans="1:61" ht="13" hidden="1" thickBot="1" x14ac:dyDescent="0.3">
      <c r="A231" s="286">
        <f>draw!A231</f>
        <v>0</v>
      </c>
      <c r="B231" s="286">
        <f>draw!B231</f>
        <v>0</v>
      </c>
      <c r="C231" s="286">
        <f>draw!C231</f>
        <v>0</v>
      </c>
      <c r="D231" s="286">
        <f>draw!E231</f>
        <v>0</v>
      </c>
      <c r="E231" s="287">
        <f>dressage!AC231</f>
        <v>150</v>
      </c>
      <c r="F231" s="288"/>
      <c r="G231" s="289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  <c r="R231" s="247"/>
      <c r="S231" s="247"/>
      <c r="T231" s="247"/>
      <c r="U231" s="247"/>
      <c r="V231" s="247"/>
      <c r="W231" s="247"/>
      <c r="X231" s="247"/>
      <c r="Y231" s="247"/>
      <c r="Z231" s="247"/>
      <c r="AA231" s="247"/>
      <c r="AB231" s="247"/>
      <c r="AC231" s="247" t="s">
        <v>48</v>
      </c>
      <c r="AD231" s="290">
        <f t="shared" si="199"/>
        <v>2.8078703703703703E-2</v>
      </c>
      <c r="AE231" s="291">
        <f t="shared" si="179"/>
        <v>914.80000000000007</v>
      </c>
      <c r="AF231" s="291">
        <f t="shared" si="180"/>
        <v>914.80000000000007</v>
      </c>
      <c r="AG231" s="248">
        <f t="shared" si="181"/>
        <v>1064.8000000000002</v>
      </c>
      <c r="AH231" s="246" t="e">
        <f t="shared" si="200"/>
        <v>#N/A</v>
      </c>
      <c r="AI231" s="244" t="str">
        <f t="shared" si="183"/>
        <v/>
      </c>
      <c r="AJ231" s="244" t="str">
        <f t="shared" si="184"/>
        <v/>
      </c>
      <c r="AK231" s="244" t="str">
        <f t="shared" si="185"/>
        <v/>
      </c>
      <c r="AL231" s="244" t="str">
        <f t="shared" si="186"/>
        <v/>
      </c>
      <c r="AM231" s="244" t="str">
        <f t="shared" si="187"/>
        <v/>
      </c>
      <c r="AN231" s="136" t="str">
        <f t="shared" si="176"/>
        <v/>
      </c>
      <c r="AO231" s="136" t="str">
        <f t="shared" si="176"/>
        <v/>
      </c>
      <c r="AP231" s="136" t="str">
        <f t="shared" si="176"/>
        <v/>
      </c>
      <c r="AQ231" s="136" t="str">
        <f t="shared" si="176"/>
        <v/>
      </c>
      <c r="AR231" s="136" t="str">
        <f t="shared" si="176"/>
        <v/>
      </c>
      <c r="AS231" s="292">
        <v>0</v>
      </c>
      <c r="AT231" s="292">
        <f t="shared" si="201"/>
        <v>2.8078703703703703E-2</v>
      </c>
      <c r="AU231" s="292" t="str">
        <f>draw!M$218</f>
        <v>0:2:19</v>
      </c>
      <c r="AV231" s="292">
        <f t="shared" si="177"/>
        <v>2.6469907407407407E-2</v>
      </c>
      <c r="AW231" s="293">
        <f t="shared" si="188"/>
        <v>0</v>
      </c>
      <c r="AX231" s="293">
        <f t="shared" si="189"/>
        <v>0</v>
      </c>
      <c r="AY231" s="293">
        <f t="shared" si="190"/>
        <v>0</v>
      </c>
      <c r="AZ231" s="293">
        <f t="shared" si="191"/>
        <v>26</v>
      </c>
      <c r="BA231" s="293">
        <f t="shared" si="192"/>
        <v>40</v>
      </c>
      <c r="BB231" s="293">
        <f t="shared" si="193"/>
        <v>0</v>
      </c>
      <c r="BC231" s="293">
        <f t="shared" si="194"/>
        <v>19</v>
      </c>
      <c r="BD231" s="293">
        <f t="shared" si="195"/>
        <v>2</v>
      </c>
      <c r="BE231" s="293">
        <f t="shared" si="196"/>
        <v>0</v>
      </c>
      <c r="BF231" s="294">
        <f t="shared" si="202"/>
        <v>2287</v>
      </c>
      <c r="BG231" s="294">
        <f t="shared" si="197"/>
        <v>2287</v>
      </c>
      <c r="BI231" s="136">
        <f t="shared" si="198"/>
        <v>0</v>
      </c>
    </row>
    <row r="232" spans="1:61" ht="13" hidden="1" thickBot="1" x14ac:dyDescent="0.3">
      <c r="A232" s="286">
        <f>draw!A232</f>
        <v>0</v>
      </c>
      <c r="B232" s="286">
        <f>draw!B232</f>
        <v>0</v>
      </c>
      <c r="C232" s="286">
        <f>draw!C232</f>
        <v>0</v>
      </c>
      <c r="D232" s="286">
        <f>draw!E232</f>
        <v>0</v>
      </c>
      <c r="E232" s="287">
        <f>dressage!AC232</f>
        <v>150</v>
      </c>
      <c r="F232" s="288"/>
      <c r="G232" s="289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  <c r="S232" s="247"/>
      <c r="T232" s="247"/>
      <c r="U232" s="247"/>
      <c r="V232" s="247"/>
      <c r="W232" s="247"/>
      <c r="X232" s="247"/>
      <c r="Y232" s="247"/>
      <c r="Z232" s="247"/>
      <c r="AA232" s="247"/>
      <c r="AB232" s="247"/>
      <c r="AC232" s="247" t="s">
        <v>48</v>
      </c>
      <c r="AD232" s="290">
        <f t="shared" si="199"/>
        <v>2.8078703703703703E-2</v>
      </c>
      <c r="AE232" s="291">
        <f t="shared" si="179"/>
        <v>914.80000000000007</v>
      </c>
      <c r="AF232" s="291">
        <f t="shared" si="180"/>
        <v>914.80000000000007</v>
      </c>
      <c r="AG232" s="248">
        <f t="shared" si="181"/>
        <v>1064.8000000000002</v>
      </c>
      <c r="AH232" s="246" t="e">
        <f t="shared" si="200"/>
        <v>#N/A</v>
      </c>
      <c r="AI232" s="244" t="str">
        <f t="shared" si="183"/>
        <v/>
      </c>
      <c r="AJ232" s="244" t="str">
        <f t="shared" si="184"/>
        <v/>
      </c>
      <c r="AK232" s="244" t="str">
        <f t="shared" si="185"/>
        <v/>
      </c>
      <c r="AL232" s="244" t="str">
        <f t="shared" si="186"/>
        <v/>
      </c>
      <c r="AM232" s="244" t="str">
        <f t="shared" si="187"/>
        <v/>
      </c>
      <c r="AN232" s="136" t="str">
        <f t="shared" ref="AN232:AR239" si="203">IF($D232=AN$3,$AG232,"")</f>
        <v/>
      </c>
      <c r="AO232" s="136" t="str">
        <f t="shared" si="203"/>
        <v/>
      </c>
      <c r="AP232" s="136" t="str">
        <f t="shared" si="203"/>
        <v/>
      </c>
      <c r="AQ232" s="136" t="str">
        <f t="shared" si="203"/>
        <v/>
      </c>
      <c r="AR232" s="136" t="str">
        <f t="shared" si="203"/>
        <v/>
      </c>
      <c r="AS232" s="292">
        <v>0</v>
      </c>
      <c r="AT232" s="292">
        <f t="shared" si="201"/>
        <v>2.8078703703703703E-2</v>
      </c>
      <c r="AU232" s="292" t="str">
        <f>draw!M$218</f>
        <v>0:2:19</v>
      </c>
      <c r="AV232" s="292">
        <f t="shared" si="177"/>
        <v>2.6469907407407407E-2</v>
      </c>
      <c r="AW232" s="293">
        <f t="shared" si="188"/>
        <v>0</v>
      </c>
      <c r="AX232" s="293">
        <f t="shared" si="189"/>
        <v>0</v>
      </c>
      <c r="AY232" s="293">
        <f t="shared" si="190"/>
        <v>0</v>
      </c>
      <c r="AZ232" s="293">
        <f t="shared" si="191"/>
        <v>26</v>
      </c>
      <c r="BA232" s="293">
        <f t="shared" si="192"/>
        <v>40</v>
      </c>
      <c r="BB232" s="293">
        <f t="shared" si="193"/>
        <v>0</v>
      </c>
      <c r="BC232" s="293">
        <f t="shared" si="194"/>
        <v>19</v>
      </c>
      <c r="BD232" s="293">
        <f t="shared" si="195"/>
        <v>2</v>
      </c>
      <c r="BE232" s="293">
        <f t="shared" si="196"/>
        <v>0</v>
      </c>
      <c r="BF232" s="294">
        <f t="shared" si="202"/>
        <v>2287</v>
      </c>
      <c r="BG232" s="294">
        <f t="shared" si="197"/>
        <v>2287</v>
      </c>
      <c r="BI232" s="136">
        <f t="shared" si="198"/>
        <v>0</v>
      </c>
    </row>
    <row r="233" spans="1:61" ht="13" hidden="1" thickBot="1" x14ac:dyDescent="0.3">
      <c r="A233" s="286">
        <f>draw!A233</f>
        <v>0</v>
      </c>
      <c r="B233" s="286">
        <f>draw!B233</f>
        <v>0</v>
      </c>
      <c r="C233" s="286">
        <f>draw!C233</f>
        <v>0</v>
      </c>
      <c r="D233" s="286">
        <f>draw!E233</f>
        <v>0</v>
      </c>
      <c r="E233" s="287">
        <f>dressage!AC233</f>
        <v>150</v>
      </c>
      <c r="F233" s="288"/>
      <c r="G233" s="289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  <c r="R233" s="247"/>
      <c r="S233" s="247"/>
      <c r="T233" s="247"/>
      <c r="U233" s="247"/>
      <c r="V233" s="247"/>
      <c r="W233" s="247"/>
      <c r="X233" s="247"/>
      <c r="Y233" s="247"/>
      <c r="Z233" s="247"/>
      <c r="AA233" s="247"/>
      <c r="AB233" s="247"/>
      <c r="AC233" s="247" t="s">
        <v>48</v>
      </c>
      <c r="AD233" s="290">
        <f t="shared" si="199"/>
        <v>2.8078703703703703E-2</v>
      </c>
      <c r="AE233" s="291">
        <f t="shared" si="179"/>
        <v>914.80000000000007</v>
      </c>
      <c r="AF233" s="291">
        <f t="shared" si="180"/>
        <v>914.80000000000007</v>
      </c>
      <c r="AG233" s="248">
        <f t="shared" si="181"/>
        <v>1064.8000000000002</v>
      </c>
      <c r="AH233" s="246" t="e">
        <f t="shared" si="200"/>
        <v>#N/A</v>
      </c>
      <c r="AI233" s="244" t="str">
        <f t="shared" si="183"/>
        <v/>
      </c>
      <c r="AJ233" s="244" t="str">
        <f t="shared" si="184"/>
        <v/>
      </c>
      <c r="AK233" s="244" t="str">
        <f t="shared" si="185"/>
        <v/>
      </c>
      <c r="AL233" s="244" t="str">
        <f t="shared" si="186"/>
        <v/>
      </c>
      <c r="AM233" s="244" t="str">
        <f t="shared" si="187"/>
        <v/>
      </c>
      <c r="AN233" s="136" t="str">
        <f t="shared" si="203"/>
        <v/>
      </c>
      <c r="AO233" s="136" t="str">
        <f t="shared" si="203"/>
        <v/>
      </c>
      <c r="AP233" s="136" t="str">
        <f t="shared" si="203"/>
        <v/>
      </c>
      <c r="AQ233" s="136" t="str">
        <f t="shared" si="203"/>
        <v/>
      </c>
      <c r="AR233" s="136" t="str">
        <f t="shared" si="203"/>
        <v/>
      </c>
      <c r="AS233" s="292">
        <v>0</v>
      </c>
      <c r="AT233" s="292">
        <f t="shared" si="201"/>
        <v>2.8078703703703703E-2</v>
      </c>
      <c r="AU233" s="292" t="str">
        <f>draw!M$218</f>
        <v>0:2:19</v>
      </c>
      <c r="AV233" s="292">
        <f t="shared" si="177"/>
        <v>2.6469907407407407E-2</v>
      </c>
      <c r="AW233" s="293">
        <f t="shared" si="188"/>
        <v>0</v>
      </c>
      <c r="AX233" s="293">
        <f t="shared" si="189"/>
        <v>0</v>
      </c>
      <c r="AY233" s="293">
        <f t="shared" si="190"/>
        <v>0</v>
      </c>
      <c r="AZ233" s="293">
        <f t="shared" si="191"/>
        <v>26</v>
      </c>
      <c r="BA233" s="293">
        <f t="shared" si="192"/>
        <v>40</v>
      </c>
      <c r="BB233" s="293">
        <f t="shared" si="193"/>
        <v>0</v>
      </c>
      <c r="BC233" s="293">
        <f t="shared" si="194"/>
        <v>19</v>
      </c>
      <c r="BD233" s="293">
        <f t="shared" si="195"/>
        <v>2</v>
      </c>
      <c r="BE233" s="293">
        <f t="shared" si="196"/>
        <v>0</v>
      </c>
      <c r="BF233" s="294">
        <f t="shared" si="202"/>
        <v>2287</v>
      </c>
      <c r="BG233" s="294">
        <f t="shared" si="197"/>
        <v>2287</v>
      </c>
      <c r="BI233" s="136">
        <f t="shared" si="198"/>
        <v>0</v>
      </c>
    </row>
    <row r="234" spans="1:61" ht="13" hidden="1" thickBot="1" x14ac:dyDescent="0.3">
      <c r="A234" s="286">
        <f>draw!A234</f>
        <v>0</v>
      </c>
      <c r="B234" s="286">
        <f>draw!B234</f>
        <v>0</v>
      </c>
      <c r="C234" s="286">
        <f>draw!C234</f>
        <v>0</v>
      </c>
      <c r="D234" s="286">
        <f>draw!E234</f>
        <v>0</v>
      </c>
      <c r="E234" s="287">
        <f>dressage!AC234</f>
        <v>150</v>
      </c>
      <c r="F234" s="288"/>
      <c r="G234" s="289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  <c r="S234" s="247"/>
      <c r="T234" s="247"/>
      <c r="U234" s="247"/>
      <c r="V234" s="247"/>
      <c r="W234" s="247"/>
      <c r="X234" s="247"/>
      <c r="Y234" s="247"/>
      <c r="Z234" s="247"/>
      <c r="AA234" s="247"/>
      <c r="AB234" s="247"/>
      <c r="AC234" s="247" t="s">
        <v>48</v>
      </c>
      <c r="AD234" s="290">
        <f t="shared" si="199"/>
        <v>2.8078703703703703E-2</v>
      </c>
      <c r="AE234" s="291">
        <f t="shared" si="179"/>
        <v>914.80000000000007</v>
      </c>
      <c r="AF234" s="291">
        <f t="shared" si="180"/>
        <v>914.80000000000007</v>
      </c>
      <c r="AG234" s="248">
        <f t="shared" si="181"/>
        <v>1064.8000000000002</v>
      </c>
      <c r="AH234" s="246" t="e">
        <f t="shared" si="200"/>
        <v>#N/A</v>
      </c>
      <c r="AI234" s="244" t="str">
        <f t="shared" si="183"/>
        <v/>
      </c>
      <c r="AJ234" s="244" t="str">
        <f t="shared" si="184"/>
        <v/>
      </c>
      <c r="AK234" s="244" t="str">
        <f t="shared" si="185"/>
        <v/>
      </c>
      <c r="AL234" s="244" t="str">
        <f t="shared" si="186"/>
        <v/>
      </c>
      <c r="AM234" s="244" t="str">
        <f t="shared" si="187"/>
        <v/>
      </c>
      <c r="AN234" s="136" t="str">
        <f t="shared" si="203"/>
        <v/>
      </c>
      <c r="AO234" s="136" t="str">
        <f t="shared" si="203"/>
        <v/>
      </c>
      <c r="AP234" s="136" t="str">
        <f t="shared" si="203"/>
        <v/>
      </c>
      <c r="AQ234" s="136" t="str">
        <f t="shared" si="203"/>
        <v/>
      </c>
      <c r="AR234" s="136" t="str">
        <f t="shared" si="203"/>
        <v/>
      </c>
      <c r="AS234" s="292">
        <v>0</v>
      </c>
      <c r="AT234" s="292">
        <f t="shared" si="201"/>
        <v>2.8078703703703703E-2</v>
      </c>
      <c r="AU234" s="292" t="str">
        <f>draw!M$218</f>
        <v>0:2:19</v>
      </c>
      <c r="AV234" s="292">
        <f t="shared" si="177"/>
        <v>2.6469907407407407E-2</v>
      </c>
      <c r="AW234" s="293">
        <f t="shared" si="188"/>
        <v>0</v>
      </c>
      <c r="AX234" s="293">
        <f t="shared" si="189"/>
        <v>0</v>
      </c>
      <c r="AY234" s="293">
        <f t="shared" si="190"/>
        <v>0</v>
      </c>
      <c r="AZ234" s="293">
        <f t="shared" si="191"/>
        <v>26</v>
      </c>
      <c r="BA234" s="293">
        <f t="shared" si="192"/>
        <v>40</v>
      </c>
      <c r="BB234" s="293">
        <f t="shared" si="193"/>
        <v>0</v>
      </c>
      <c r="BC234" s="293">
        <f t="shared" si="194"/>
        <v>19</v>
      </c>
      <c r="BD234" s="293">
        <f t="shared" si="195"/>
        <v>2</v>
      </c>
      <c r="BE234" s="293">
        <f t="shared" si="196"/>
        <v>0</v>
      </c>
      <c r="BF234" s="294">
        <f t="shared" si="202"/>
        <v>2287</v>
      </c>
      <c r="BG234" s="294">
        <f t="shared" si="197"/>
        <v>2287</v>
      </c>
      <c r="BI234" s="136">
        <f t="shared" si="198"/>
        <v>0</v>
      </c>
    </row>
    <row r="235" spans="1:61" ht="13" hidden="1" thickBot="1" x14ac:dyDescent="0.3">
      <c r="A235" s="286">
        <f>draw!A235</f>
        <v>0</v>
      </c>
      <c r="B235" s="286">
        <f>draw!B235</f>
        <v>0</v>
      </c>
      <c r="C235" s="286">
        <f>draw!C235</f>
        <v>0</v>
      </c>
      <c r="D235" s="286">
        <f>draw!E235</f>
        <v>0</v>
      </c>
      <c r="E235" s="287">
        <f>dressage!AC235</f>
        <v>150</v>
      </c>
      <c r="F235" s="288"/>
      <c r="G235" s="289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  <c r="X235" s="247"/>
      <c r="Y235" s="247"/>
      <c r="Z235" s="247"/>
      <c r="AA235" s="247"/>
      <c r="AB235" s="247"/>
      <c r="AC235" s="247" t="s">
        <v>48</v>
      </c>
      <c r="AD235" s="290">
        <f t="shared" si="199"/>
        <v>2.8078703703703703E-2</v>
      </c>
      <c r="AE235" s="291">
        <f t="shared" si="179"/>
        <v>914.80000000000007</v>
      </c>
      <c r="AF235" s="291">
        <f t="shared" si="180"/>
        <v>914.80000000000007</v>
      </c>
      <c r="AG235" s="248">
        <f t="shared" si="181"/>
        <v>1064.8000000000002</v>
      </c>
      <c r="AH235" s="246" t="e">
        <f t="shared" si="200"/>
        <v>#N/A</v>
      </c>
      <c r="AI235" s="244" t="str">
        <f t="shared" si="183"/>
        <v/>
      </c>
      <c r="AJ235" s="244" t="str">
        <f t="shared" si="184"/>
        <v/>
      </c>
      <c r="AK235" s="244" t="str">
        <f t="shared" si="185"/>
        <v/>
      </c>
      <c r="AL235" s="244" t="str">
        <f t="shared" si="186"/>
        <v/>
      </c>
      <c r="AM235" s="244" t="str">
        <f t="shared" si="187"/>
        <v/>
      </c>
      <c r="AN235" s="136" t="str">
        <f t="shared" si="203"/>
        <v/>
      </c>
      <c r="AO235" s="136" t="str">
        <f t="shared" si="203"/>
        <v/>
      </c>
      <c r="AP235" s="136" t="str">
        <f t="shared" si="203"/>
        <v/>
      </c>
      <c r="AQ235" s="136" t="str">
        <f t="shared" si="203"/>
        <v/>
      </c>
      <c r="AR235" s="136" t="str">
        <f t="shared" si="203"/>
        <v/>
      </c>
      <c r="AS235" s="292">
        <v>0</v>
      </c>
      <c r="AT235" s="292">
        <f t="shared" si="201"/>
        <v>2.8078703703703703E-2</v>
      </c>
      <c r="AU235" s="292" t="str">
        <f>draw!M$218</f>
        <v>0:2:19</v>
      </c>
      <c r="AV235" s="292">
        <f t="shared" si="177"/>
        <v>2.6469907407407407E-2</v>
      </c>
      <c r="AW235" s="293">
        <f t="shared" si="188"/>
        <v>0</v>
      </c>
      <c r="AX235" s="293">
        <f t="shared" si="189"/>
        <v>0</v>
      </c>
      <c r="AY235" s="293">
        <f t="shared" si="190"/>
        <v>0</v>
      </c>
      <c r="AZ235" s="293">
        <f t="shared" si="191"/>
        <v>26</v>
      </c>
      <c r="BA235" s="293">
        <f t="shared" si="192"/>
        <v>40</v>
      </c>
      <c r="BB235" s="293">
        <f t="shared" si="193"/>
        <v>0</v>
      </c>
      <c r="BC235" s="293">
        <f t="shared" si="194"/>
        <v>19</v>
      </c>
      <c r="BD235" s="293">
        <f t="shared" si="195"/>
        <v>2</v>
      </c>
      <c r="BE235" s="293">
        <f t="shared" si="196"/>
        <v>0</v>
      </c>
      <c r="BF235" s="294">
        <f t="shared" si="202"/>
        <v>2287</v>
      </c>
      <c r="BG235" s="294">
        <f t="shared" si="197"/>
        <v>2287</v>
      </c>
      <c r="BI235" s="136">
        <f t="shared" si="198"/>
        <v>0</v>
      </c>
    </row>
    <row r="236" spans="1:61" ht="13" hidden="1" thickBot="1" x14ac:dyDescent="0.3">
      <c r="A236" s="286">
        <f>draw!A236</f>
        <v>0</v>
      </c>
      <c r="B236" s="286">
        <f>draw!B236</f>
        <v>0</v>
      </c>
      <c r="C236" s="286">
        <f>draw!C236</f>
        <v>0</v>
      </c>
      <c r="D236" s="286">
        <f>draw!E236</f>
        <v>0</v>
      </c>
      <c r="E236" s="287">
        <f>dressage!AC236</f>
        <v>150</v>
      </c>
      <c r="F236" s="288"/>
      <c r="G236" s="289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  <c r="R236" s="247"/>
      <c r="S236" s="247"/>
      <c r="T236" s="247"/>
      <c r="U236" s="247"/>
      <c r="V236" s="247"/>
      <c r="W236" s="247"/>
      <c r="X236" s="247"/>
      <c r="Y236" s="247"/>
      <c r="Z236" s="247"/>
      <c r="AA236" s="247"/>
      <c r="AB236" s="247"/>
      <c r="AC236" s="247" t="s">
        <v>48</v>
      </c>
      <c r="AD236" s="290">
        <f t="shared" si="199"/>
        <v>2.8078703703703703E-2</v>
      </c>
      <c r="AE236" s="291">
        <f t="shared" si="179"/>
        <v>914.80000000000007</v>
      </c>
      <c r="AF236" s="291">
        <f t="shared" si="180"/>
        <v>914.80000000000007</v>
      </c>
      <c r="AG236" s="248">
        <f t="shared" si="181"/>
        <v>1064.8000000000002</v>
      </c>
      <c r="AH236" s="246" t="e">
        <f t="shared" si="200"/>
        <v>#N/A</v>
      </c>
      <c r="AI236" s="244" t="str">
        <f t="shared" si="183"/>
        <v/>
      </c>
      <c r="AJ236" s="244" t="str">
        <f t="shared" si="184"/>
        <v/>
      </c>
      <c r="AK236" s="244" t="str">
        <f t="shared" si="185"/>
        <v/>
      </c>
      <c r="AL236" s="244" t="str">
        <f t="shared" si="186"/>
        <v/>
      </c>
      <c r="AM236" s="244" t="str">
        <f t="shared" si="187"/>
        <v/>
      </c>
      <c r="AN236" s="136" t="str">
        <f t="shared" si="203"/>
        <v/>
      </c>
      <c r="AO236" s="136" t="str">
        <f t="shared" si="203"/>
        <v/>
      </c>
      <c r="AP236" s="136" t="str">
        <f t="shared" si="203"/>
        <v/>
      </c>
      <c r="AQ236" s="136" t="str">
        <f t="shared" si="203"/>
        <v/>
      </c>
      <c r="AR236" s="136" t="str">
        <f t="shared" si="203"/>
        <v/>
      </c>
      <c r="AS236" s="292">
        <v>0</v>
      </c>
      <c r="AT236" s="292">
        <f t="shared" si="201"/>
        <v>2.8078703703703703E-2</v>
      </c>
      <c r="AU236" s="292" t="str">
        <f>draw!M$218</f>
        <v>0:2:19</v>
      </c>
      <c r="AV236" s="292">
        <f t="shared" si="177"/>
        <v>2.6469907407407407E-2</v>
      </c>
      <c r="AW236" s="293">
        <f t="shared" si="188"/>
        <v>0</v>
      </c>
      <c r="AX236" s="293">
        <f t="shared" si="189"/>
        <v>0</v>
      </c>
      <c r="AY236" s="293">
        <f t="shared" si="190"/>
        <v>0</v>
      </c>
      <c r="AZ236" s="293">
        <f t="shared" si="191"/>
        <v>26</v>
      </c>
      <c r="BA236" s="293">
        <f t="shared" si="192"/>
        <v>40</v>
      </c>
      <c r="BB236" s="293">
        <f t="shared" si="193"/>
        <v>0</v>
      </c>
      <c r="BC236" s="293">
        <f t="shared" si="194"/>
        <v>19</v>
      </c>
      <c r="BD236" s="293">
        <f t="shared" si="195"/>
        <v>2</v>
      </c>
      <c r="BE236" s="293">
        <f t="shared" si="196"/>
        <v>0</v>
      </c>
      <c r="BF236" s="294">
        <f t="shared" si="202"/>
        <v>2287</v>
      </c>
      <c r="BG236" s="294">
        <f t="shared" si="197"/>
        <v>2287</v>
      </c>
      <c r="BI236" s="136">
        <f t="shared" si="198"/>
        <v>0</v>
      </c>
    </row>
    <row r="237" spans="1:61" ht="13" hidden="1" thickBot="1" x14ac:dyDescent="0.3">
      <c r="A237" s="286">
        <f>draw!A237</f>
        <v>0</v>
      </c>
      <c r="B237" s="286">
        <f>draw!B237</f>
        <v>0</v>
      </c>
      <c r="C237" s="286">
        <f>draw!C237</f>
        <v>0</v>
      </c>
      <c r="D237" s="286">
        <f>draw!E237</f>
        <v>0</v>
      </c>
      <c r="E237" s="287">
        <f>dressage!AC237</f>
        <v>150</v>
      </c>
      <c r="F237" s="288"/>
      <c r="G237" s="289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  <c r="R237" s="247"/>
      <c r="S237" s="247"/>
      <c r="T237" s="247"/>
      <c r="U237" s="247"/>
      <c r="V237" s="247"/>
      <c r="W237" s="247"/>
      <c r="X237" s="247"/>
      <c r="Y237" s="247"/>
      <c r="Z237" s="247"/>
      <c r="AA237" s="247"/>
      <c r="AB237" s="247"/>
      <c r="AC237" s="247" t="s">
        <v>48</v>
      </c>
      <c r="AD237" s="290">
        <f t="shared" si="199"/>
        <v>2.8078703703703703E-2</v>
      </c>
      <c r="AE237" s="291">
        <f t="shared" si="179"/>
        <v>914.80000000000007</v>
      </c>
      <c r="AF237" s="291">
        <f t="shared" si="180"/>
        <v>914.80000000000007</v>
      </c>
      <c r="AG237" s="248">
        <f t="shared" si="181"/>
        <v>1064.8000000000002</v>
      </c>
      <c r="AH237" s="246" t="e">
        <f t="shared" si="200"/>
        <v>#N/A</v>
      </c>
      <c r="AI237" s="244" t="str">
        <f t="shared" si="183"/>
        <v/>
      </c>
      <c r="AJ237" s="244" t="str">
        <f t="shared" si="184"/>
        <v/>
      </c>
      <c r="AK237" s="244" t="str">
        <f t="shared" si="185"/>
        <v/>
      </c>
      <c r="AL237" s="244" t="str">
        <f t="shared" si="186"/>
        <v/>
      </c>
      <c r="AM237" s="244" t="str">
        <f t="shared" si="187"/>
        <v/>
      </c>
      <c r="AN237" s="136" t="str">
        <f t="shared" si="203"/>
        <v/>
      </c>
      <c r="AO237" s="136" t="str">
        <f t="shared" si="203"/>
        <v/>
      </c>
      <c r="AP237" s="136" t="str">
        <f t="shared" si="203"/>
        <v/>
      </c>
      <c r="AQ237" s="136" t="str">
        <f t="shared" si="203"/>
        <v/>
      </c>
      <c r="AR237" s="136" t="str">
        <f t="shared" si="203"/>
        <v/>
      </c>
      <c r="AS237" s="292">
        <v>0</v>
      </c>
      <c r="AT237" s="292">
        <f t="shared" si="201"/>
        <v>2.8078703703703703E-2</v>
      </c>
      <c r="AU237" s="292" t="str">
        <f>draw!M$218</f>
        <v>0:2:19</v>
      </c>
      <c r="AV237" s="292">
        <f t="shared" si="177"/>
        <v>2.6469907407407407E-2</v>
      </c>
      <c r="AW237" s="293">
        <f t="shared" si="188"/>
        <v>0</v>
      </c>
      <c r="AX237" s="293">
        <f t="shared" si="189"/>
        <v>0</v>
      </c>
      <c r="AY237" s="293">
        <f t="shared" si="190"/>
        <v>0</v>
      </c>
      <c r="AZ237" s="293">
        <f t="shared" si="191"/>
        <v>26</v>
      </c>
      <c r="BA237" s="293">
        <f t="shared" si="192"/>
        <v>40</v>
      </c>
      <c r="BB237" s="293">
        <f t="shared" si="193"/>
        <v>0</v>
      </c>
      <c r="BC237" s="293">
        <f t="shared" si="194"/>
        <v>19</v>
      </c>
      <c r="BD237" s="293">
        <f t="shared" si="195"/>
        <v>2</v>
      </c>
      <c r="BE237" s="293">
        <f t="shared" si="196"/>
        <v>0</v>
      </c>
      <c r="BF237" s="294">
        <f t="shared" si="202"/>
        <v>2287</v>
      </c>
      <c r="BG237" s="294">
        <f t="shared" si="197"/>
        <v>2287</v>
      </c>
      <c r="BI237" s="136">
        <f t="shared" si="198"/>
        <v>0</v>
      </c>
    </row>
    <row r="238" spans="1:61" ht="13" hidden="1" thickBot="1" x14ac:dyDescent="0.3">
      <c r="A238" s="286">
        <f>draw!A238</f>
        <v>0</v>
      </c>
      <c r="B238" s="286">
        <f>draw!B238</f>
        <v>0</v>
      </c>
      <c r="C238" s="286">
        <f>draw!C238</f>
        <v>0</v>
      </c>
      <c r="D238" s="286">
        <f>draw!E238</f>
        <v>0</v>
      </c>
      <c r="E238" s="287">
        <f>dressage!AC238</f>
        <v>150</v>
      </c>
      <c r="F238" s="288"/>
      <c r="G238" s="289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  <c r="R238" s="247"/>
      <c r="S238" s="247"/>
      <c r="T238" s="247"/>
      <c r="U238" s="247"/>
      <c r="V238" s="247"/>
      <c r="W238" s="247"/>
      <c r="X238" s="247"/>
      <c r="Y238" s="247"/>
      <c r="Z238" s="247"/>
      <c r="AA238" s="247"/>
      <c r="AB238" s="247"/>
      <c r="AC238" s="247" t="s">
        <v>48</v>
      </c>
      <c r="AD238" s="290">
        <f t="shared" si="199"/>
        <v>2.8078703703703703E-2</v>
      </c>
      <c r="AE238" s="291">
        <f t="shared" si="179"/>
        <v>914.80000000000007</v>
      </c>
      <c r="AF238" s="291">
        <f t="shared" si="180"/>
        <v>914.80000000000007</v>
      </c>
      <c r="AG238" s="248">
        <f t="shared" si="181"/>
        <v>1064.8000000000002</v>
      </c>
      <c r="AH238" s="246" t="e">
        <f t="shared" si="200"/>
        <v>#N/A</v>
      </c>
      <c r="AI238" s="244" t="str">
        <f t="shared" si="183"/>
        <v/>
      </c>
      <c r="AJ238" s="244" t="str">
        <f t="shared" si="184"/>
        <v/>
      </c>
      <c r="AK238" s="244" t="str">
        <f t="shared" si="185"/>
        <v/>
      </c>
      <c r="AL238" s="244" t="str">
        <f t="shared" si="186"/>
        <v/>
      </c>
      <c r="AM238" s="244" t="str">
        <f t="shared" si="187"/>
        <v/>
      </c>
      <c r="AN238" s="136" t="str">
        <f t="shared" si="203"/>
        <v/>
      </c>
      <c r="AO238" s="136" t="str">
        <f t="shared" si="203"/>
        <v/>
      </c>
      <c r="AP238" s="136" t="str">
        <f t="shared" si="203"/>
        <v/>
      </c>
      <c r="AQ238" s="136" t="str">
        <f t="shared" si="203"/>
        <v/>
      </c>
      <c r="AR238" s="136" t="str">
        <f t="shared" si="203"/>
        <v/>
      </c>
      <c r="AS238" s="292">
        <v>0</v>
      </c>
      <c r="AT238" s="292">
        <f t="shared" si="201"/>
        <v>2.8078703703703703E-2</v>
      </c>
      <c r="AU238" s="292" t="str">
        <f>draw!M$218</f>
        <v>0:2:19</v>
      </c>
      <c r="AV238" s="292">
        <f t="shared" si="177"/>
        <v>2.6469907407407407E-2</v>
      </c>
      <c r="AW238" s="293">
        <f t="shared" si="188"/>
        <v>0</v>
      </c>
      <c r="AX238" s="293">
        <f t="shared" si="189"/>
        <v>0</v>
      </c>
      <c r="AY238" s="293">
        <f t="shared" si="190"/>
        <v>0</v>
      </c>
      <c r="AZ238" s="293">
        <f t="shared" si="191"/>
        <v>26</v>
      </c>
      <c r="BA238" s="293">
        <f t="shared" si="192"/>
        <v>40</v>
      </c>
      <c r="BB238" s="293">
        <f t="shared" si="193"/>
        <v>0</v>
      </c>
      <c r="BC238" s="293">
        <f t="shared" si="194"/>
        <v>19</v>
      </c>
      <c r="BD238" s="293">
        <f t="shared" si="195"/>
        <v>2</v>
      </c>
      <c r="BE238" s="293">
        <f t="shared" si="196"/>
        <v>0</v>
      </c>
      <c r="BF238" s="294">
        <f t="shared" si="202"/>
        <v>2287</v>
      </c>
      <c r="BG238" s="294">
        <f t="shared" si="197"/>
        <v>2287</v>
      </c>
      <c r="BI238" s="136">
        <f t="shared" si="198"/>
        <v>0</v>
      </c>
    </row>
    <row r="239" spans="1:61" ht="13" hidden="1" thickBot="1" x14ac:dyDescent="0.3">
      <c r="A239" s="286">
        <f>draw!A239</f>
        <v>0</v>
      </c>
      <c r="B239" s="286">
        <f>draw!B239</f>
        <v>0</v>
      </c>
      <c r="C239" s="286">
        <f>draw!C239</f>
        <v>0</v>
      </c>
      <c r="D239" s="286">
        <f>draw!E239</f>
        <v>0</v>
      </c>
      <c r="E239" s="287">
        <f>dressage!AC239</f>
        <v>150</v>
      </c>
      <c r="F239" s="288"/>
      <c r="G239" s="289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  <c r="R239" s="247"/>
      <c r="S239" s="247"/>
      <c r="T239" s="247"/>
      <c r="U239" s="247"/>
      <c r="V239" s="247"/>
      <c r="W239" s="247"/>
      <c r="X239" s="247"/>
      <c r="Y239" s="247"/>
      <c r="Z239" s="247"/>
      <c r="AA239" s="247"/>
      <c r="AB239" s="247"/>
      <c r="AC239" s="247" t="s">
        <v>48</v>
      </c>
      <c r="AD239" s="290">
        <f t="shared" si="199"/>
        <v>2.8078703703703703E-2</v>
      </c>
      <c r="AE239" s="291">
        <f t="shared" si="179"/>
        <v>914.80000000000007</v>
      </c>
      <c r="AF239" s="291">
        <f t="shared" si="180"/>
        <v>914.80000000000007</v>
      </c>
      <c r="AG239" s="248">
        <f t="shared" si="181"/>
        <v>1064.8000000000002</v>
      </c>
      <c r="AH239" s="246" t="e">
        <f t="shared" si="200"/>
        <v>#N/A</v>
      </c>
      <c r="AI239" s="244" t="str">
        <f t="shared" si="183"/>
        <v/>
      </c>
      <c r="AJ239" s="244" t="str">
        <f t="shared" si="184"/>
        <v/>
      </c>
      <c r="AK239" s="244" t="str">
        <f t="shared" si="185"/>
        <v/>
      </c>
      <c r="AL239" s="244" t="str">
        <f t="shared" si="186"/>
        <v/>
      </c>
      <c r="AM239" s="244" t="str">
        <f t="shared" si="187"/>
        <v/>
      </c>
      <c r="AN239" s="136" t="str">
        <f t="shared" si="203"/>
        <v/>
      </c>
      <c r="AO239" s="136" t="str">
        <f t="shared" si="203"/>
        <v/>
      </c>
      <c r="AP239" s="136" t="str">
        <f t="shared" si="203"/>
        <v/>
      </c>
      <c r="AQ239" s="136" t="str">
        <f t="shared" si="203"/>
        <v/>
      </c>
      <c r="AR239" s="136" t="str">
        <f t="shared" si="203"/>
        <v/>
      </c>
      <c r="AS239" s="292">
        <v>0</v>
      </c>
      <c r="AT239" s="292">
        <f t="shared" si="201"/>
        <v>2.8078703703703703E-2</v>
      </c>
      <c r="AU239" s="292" t="str">
        <f>draw!M$218</f>
        <v>0:2:19</v>
      </c>
      <c r="AV239" s="292">
        <f t="shared" si="177"/>
        <v>2.6469907407407407E-2</v>
      </c>
      <c r="AW239" s="293">
        <f t="shared" si="188"/>
        <v>0</v>
      </c>
      <c r="AX239" s="293">
        <f t="shared" si="189"/>
        <v>0</v>
      </c>
      <c r="AY239" s="293">
        <f t="shared" si="190"/>
        <v>0</v>
      </c>
      <c r="AZ239" s="293">
        <f t="shared" si="191"/>
        <v>26</v>
      </c>
      <c r="BA239" s="293">
        <f t="shared" si="192"/>
        <v>40</v>
      </c>
      <c r="BB239" s="293">
        <f t="shared" si="193"/>
        <v>0</v>
      </c>
      <c r="BC239" s="293">
        <f t="shared" si="194"/>
        <v>19</v>
      </c>
      <c r="BD239" s="293">
        <f t="shared" si="195"/>
        <v>2</v>
      </c>
      <c r="BE239" s="293">
        <f t="shared" si="196"/>
        <v>0</v>
      </c>
      <c r="BF239" s="294">
        <f t="shared" si="202"/>
        <v>2287</v>
      </c>
      <c r="BG239" s="294">
        <f t="shared" si="197"/>
        <v>2287</v>
      </c>
      <c r="BI239" s="136">
        <f t="shared" si="198"/>
        <v>0</v>
      </c>
    </row>
    <row r="240" spans="1:61" hidden="1" x14ac:dyDescent="0.25">
      <c r="AH240" s="246" t="e">
        <f t="shared" si="200"/>
        <v>#N/A</v>
      </c>
    </row>
    <row r="241" spans="1:66" ht="18" hidden="1" x14ac:dyDescent="0.4">
      <c r="A241" s="306" t="str">
        <f>draw!A241</f>
        <v>DURAL PONY CLUB CLOSED ODE 2017</v>
      </c>
      <c r="B241" s="255"/>
      <c r="C241" s="255"/>
      <c r="D241" s="255"/>
      <c r="E241" s="338"/>
      <c r="F241" s="339"/>
      <c r="G241" s="340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7"/>
      <c r="AE241" s="328"/>
      <c r="AF241" s="328"/>
      <c r="AG241" s="253"/>
      <c r="AH241" s="246" t="e">
        <f t="shared" si="200"/>
        <v>#N/A</v>
      </c>
    </row>
    <row r="242" spans="1:66" ht="13.5" hidden="1" thickBot="1" x14ac:dyDescent="0.35">
      <c r="A242" s="370" t="str">
        <f>draw!A242</f>
        <v>E Grade 12 &amp; Over</v>
      </c>
      <c r="B242" s="329"/>
      <c r="C242" s="329"/>
      <c r="D242" s="329"/>
      <c r="E242" s="343"/>
      <c r="F242" s="344"/>
      <c r="G242" s="259"/>
      <c r="H242" s="345"/>
      <c r="I242" s="345"/>
      <c r="J242" s="345"/>
      <c r="K242" s="345"/>
      <c r="L242" s="345"/>
      <c r="M242" s="345"/>
      <c r="N242" s="345"/>
      <c r="O242" s="345"/>
      <c r="P242" s="345"/>
      <c r="Q242" s="345"/>
      <c r="R242" s="345"/>
      <c r="S242" s="345"/>
      <c r="T242" s="345"/>
      <c r="U242" s="345"/>
      <c r="V242" s="345"/>
      <c r="W242" s="345"/>
      <c r="X242" s="345"/>
      <c r="Y242" s="261" t="s">
        <v>142</v>
      </c>
      <c r="Z242" s="158"/>
      <c r="AA242" s="158"/>
      <c r="AB242" s="158"/>
      <c r="AC242" s="158"/>
      <c r="AD242" s="262">
        <f>AU244</f>
        <v>1.5856481481481479E-3</v>
      </c>
      <c r="AE242" s="330"/>
      <c r="AF242" s="330"/>
      <c r="AG242" s="263"/>
      <c r="AH242" s="246" t="e">
        <f t="shared" si="200"/>
        <v>#N/A</v>
      </c>
      <c r="AI242" s="313" t="s">
        <v>69</v>
      </c>
      <c r="AJ242" s="266"/>
      <c r="AK242" s="266"/>
      <c r="AL242" s="266"/>
      <c r="AM242" s="267"/>
      <c r="AN242" s="268" t="s">
        <v>71</v>
      </c>
      <c r="AO242" s="269"/>
      <c r="AP242" s="269"/>
      <c r="AQ242" s="269"/>
      <c r="AR242" s="270"/>
    </row>
    <row r="243" spans="1:66" ht="26.5" hidden="1" x14ac:dyDescent="0.35">
      <c r="A243" s="331" t="str">
        <f>draw!A243</f>
        <v>No</v>
      </c>
      <c r="B243" s="332" t="str">
        <f>draw!B243</f>
        <v>First Name</v>
      </c>
      <c r="C243" s="331" t="str">
        <f>draw!C243</f>
        <v>Surname</v>
      </c>
      <c r="D243" s="331" t="str">
        <f>draw!E243</f>
        <v>Club</v>
      </c>
      <c r="E243" s="366" t="s">
        <v>6</v>
      </c>
      <c r="F243" s="367" t="s">
        <v>7</v>
      </c>
      <c r="G243" s="368" t="s">
        <v>8</v>
      </c>
      <c r="H243" s="369">
        <v>1</v>
      </c>
      <c r="I243" s="369">
        <f t="shared" ref="I243:AC243" si="204">H243+1</f>
        <v>2</v>
      </c>
      <c r="J243" s="369">
        <f t="shared" si="204"/>
        <v>3</v>
      </c>
      <c r="K243" s="369">
        <f t="shared" si="204"/>
        <v>4</v>
      </c>
      <c r="L243" s="369">
        <f t="shared" si="204"/>
        <v>5</v>
      </c>
      <c r="M243" s="369">
        <f t="shared" si="204"/>
        <v>6</v>
      </c>
      <c r="N243" s="369">
        <f t="shared" si="204"/>
        <v>7</v>
      </c>
      <c r="O243" s="369">
        <f t="shared" si="204"/>
        <v>8</v>
      </c>
      <c r="P243" s="369">
        <f t="shared" si="204"/>
        <v>9</v>
      </c>
      <c r="Q243" s="369">
        <f t="shared" si="204"/>
        <v>10</v>
      </c>
      <c r="R243" s="369">
        <f t="shared" si="204"/>
        <v>11</v>
      </c>
      <c r="S243" s="369">
        <f t="shared" si="204"/>
        <v>12</v>
      </c>
      <c r="T243" s="369">
        <f t="shared" si="204"/>
        <v>13</v>
      </c>
      <c r="U243" s="369">
        <f t="shared" si="204"/>
        <v>14</v>
      </c>
      <c r="V243" s="369">
        <f t="shared" si="204"/>
        <v>15</v>
      </c>
      <c r="W243" s="369">
        <f t="shared" si="204"/>
        <v>16</v>
      </c>
      <c r="X243" s="369">
        <f t="shared" si="204"/>
        <v>17</v>
      </c>
      <c r="Y243" s="276">
        <f t="shared" si="204"/>
        <v>18</v>
      </c>
      <c r="Z243" s="276">
        <f t="shared" si="204"/>
        <v>19</v>
      </c>
      <c r="AA243" s="276">
        <f t="shared" si="204"/>
        <v>20</v>
      </c>
      <c r="AB243" s="276">
        <f t="shared" si="204"/>
        <v>21</v>
      </c>
      <c r="AC243" s="276">
        <f t="shared" si="204"/>
        <v>22</v>
      </c>
      <c r="AD243" s="277"/>
      <c r="AE243" s="283" t="str">
        <f t="shared" ref="AE243:AR243" si="205">AE$3</f>
        <v>X/C time pens</v>
      </c>
      <c r="AF243" s="283" t="str">
        <f t="shared" si="205"/>
        <v>Tot X/C</v>
      </c>
      <c r="AG243" s="320" t="str">
        <f t="shared" si="205"/>
        <v>Total</v>
      </c>
      <c r="AH243" s="246" t="e">
        <f t="shared" si="200"/>
        <v>#VALUE!</v>
      </c>
      <c r="AI243" s="283" t="str">
        <f t="shared" si="205"/>
        <v>Dural</v>
      </c>
      <c r="AJ243" s="283" t="str">
        <f t="shared" si="205"/>
        <v>ES</v>
      </c>
      <c r="AK243" s="283" t="str">
        <f t="shared" si="205"/>
        <v>Dural (Led)</v>
      </c>
      <c r="AL243" s="283" t="str">
        <f t="shared" si="205"/>
        <v>Other (Led)</v>
      </c>
      <c r="AM243" s="283" t="str">
        <f t="shared" si="205"/>
        <v>Others</v>
      </c>
      <c r="AN243" s="283" t="str">
        <f t="shared" si="205"/>
        <v>Dural</v>
      </c>
      <c r="AO243" s="283" t="str">
        <f t="shared" si="205"/>
        <v>ES</v>
      </c>
      <c r="AP243" s="283" t="str">
        <f t="shared" si="205"/>
        <v>Dural (Led)</v>
      </c>
      <c r="AQ243" s="283" t="str">
        <f t="shared" si="205"/>
        <v>Other (Led)</v>
      </c>
      <c r="AR243" s="283" t="str">
        <f t="shared" si="205"/>
        <v>Others</v>
      </c>
      <c r="AS243" s="284" t="s">
        <v>12</v>
      </c>
      <c r="AT243" s="284" t="s">
        <v>13</v>
      </c>
      <c r="AU243" s="284" t="s">
        <v>14</v>
      </c>
      <c r="AV243" s="284" t="s">
        <v>15</v>
      </c>
      <c r="AW243" s="284" t="s">
        <v>16</v>
      </c>
      <c r="AX243" s="284" t="s">
        <v>17</v>
      </c>
      <c r="AY243" s="284" t="s">
        <v>18</v>
      </c>
      <c r="AZ243" s="284" t="s">
        <v>19</v>
      </c>
      <c r="BA243" s="284" t="s">
        <v>20</v>
      </c>
      <c r="BB243" s="284" t="s">
        <v>21</v>
      </c>
      <c r="BC243" s="284" t="s">
        <v>22</v>
      </c>
      <c r="BD243" s="284" t="s">
        <v>23</v>
      </c>
      <c r="BE243" s="284" t="s">
        <v>24</v>
      </c>
      <c r="BF243" s="285" t="s">
        <v>25</v>
      </c>
      <c r="BG243" s="284" t="s">
        <v>26</v>
      </c>
      <c r="BH243" s="284"/>
      <c r="BI243" s="284" t="s">
        <v>27</v>
      </c>
      <c r="BJ243" s="352"/>
      <c r="BK243" s="352"/>
      <c r="BL243" s="354"/>
      <c r="BM243" s="353"/>
      <c r="BN243" s="352"/>
    </row>
    <row r="244" spans="1:66" ht="13" hidden="1" thickBot="1" x14ac:dyDescent="0.3">
      <c r="A244" s="286">
        <f>draw!A244</f>
        <v>23</v>
      </c>
      <c r="B244" s="286" t="str">
        <f>draw!B244</f>
        <v>Catherine Kearns</v>
      </c>
      <c r="C244" s="286">
        <f>draw!C244</f>
        <v>0</v>
      </c>
      <c r="D244" s="286" t="str">
        <f>draw!E244</f>
        <v>DUR</v>
      </c>
      <c r="E244" s="287">
        <f>dressage!AC244</f>
        <v>72.954545454545453</v>
      </c>
      <c r="F244" s="288">
        <v>0</v>
      </c>
      <c r="G244" s="289">
        <v>0</v>
      </c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  <c r="R244" s="247"/>
      <c r="S244" s="247"/>
      <c r="T244" s="247"/>
      <c r="U244" s="247"/>
      <c r="V244" s="247"/>
      <c r="W244" s="247"/>
      <c r="X244" s="247"/>
      <c r="Y244" s="247"/>
      <c r="Z244" s="247"/>
      <c r="AA244" s="247"/>
      <c r="AB244" s="247"/>
      <c r="AC244" s="247" t="s">
        <v>48</v>
      </c>
      <c r="AD244" s="290">
        <f>AT244-AS244</f>
        <v>1.5624999999999979E-3</v>
      </c>
      <c r="AE244" s="291">
        <f>BG244*0.4</f>
        <v>0</v>
      </c>
      <c r="AF244" s="291">
        <f>SUM(H244:AC244)+AE244</f>
        <v>0</v>
      </c>
      <c r="AG244" s="248">
        <f>IF(BI244&gt;0,"E",E244+F244+G244+AF244)</f>
        <v>72.954545454545453</v>
      </c>
      <c r="AH244" s="246" t="e">
        <f t="shared" si="200"/>
        <v>#N/A</v>
      </c>
      <c r="AI244" s="244" t="str">
        <f>IF(AN244="","",RANK(AN244,AN$210:AN$239,1))</f>
        <v/>
      </c>
      <c r="AJ244" s="244" t="str">
        <f>IF(AO244="","",RANK(AO244,AO$210:AO$239,1))</f>
        <v/>
      </c>
      <c r="AK244" s="244" t="str">
        <f>IF(AP244="","",RANK(AP244,AP$210:AP$239,1))</f>
        <v/>
      </c>
      <c r="AL244" s="244" t="str">
        <f>IF(AQ244="","",RANK(AQ244,AQ$210:AQ$239,1))</f>
        <v/>
      </c>
      <c r="AM244" s="244" t="str">
        <f>IF(AR244="","",RANK(AR244,AR$210:AR$239,1))</f>
        <v/>
      </c>
      <c r="AN244" s="136" t="str">
        <f t="shared" ref="AN244:AR265" si="206">IF($D244=AN$3,$AG244,"")</f>
        <v/>
      </c>
      <c r="AO244" s="136" t="str">
        <f t="shared" si="206"/>
        <v/>
      </c>
      <c r="AP244" s="136" t="str">
        <f t="shared" si="206"/>
        <v/>
      </c>
      <c r="AQ244" s="136" t="str">
        <f t="shared" si="206"/>
        <v/>
      </c>
      <c r="AR244" s="136" t="str">
        <f t="shared" si="206"/>
        <v/>
      </c>
      <c r="AS244" s="292">
        <v>2.7083333333333334E-2</v>
      </c>
      <c r="AT244" s="292">
        <v>2.8645833333333332E-2</v>
      </c>
      <c r="AU244" s="292">
        <v>1.5856481481481479E-3</v>
      </c>
      <c r="AV244" s="292">
        <f t="shared" ref="AV244:AV273" si="207">IF(AT244-AS244-AU$244&lt;0,0,AT244-AS244-AU$244)</f>
        <v>0</v>
      </c>
      <c r="AW244" s="293">
        <f>SECOND(AS244)</f>
        <v>0</v>
      </c>
      <c r="AX244" s="293">
        <f>MINUTE(AS244)</f>
        <v>39</v>
      </c>
      <c r="AY244" s="293">
        <f>HOUR(AS244)</f>
        <v>0</v>
      </c>
      <c r="AZ244" s="293">
        <f>SECOND(AT244)</f>
        <v>15</v>
      </c>
      <c r="BA244" s="293">
        <f>MINUTE(AT244)</f>
        <v>41</v>
      </c>
      <c r="BB244" s="293">
        <f>HOUR(AT244)</f>
        <v>0</v>
      </c>
      <c r="BC244" s="293">
        <f>SECOND(AU244)</f>
        <v>17</v>
      </c>
      <c r="BD244" s="293">
        <f>MINUTE(AU244)</f>
        <v>2</v>
      </c>
      <c r="BE244" s="293">
        <f>HOUR(AU244)</f>
        <v>0</v>
      </c>
      <c r="BF244" s="294">
        <f t="shared" ref="BF244:BF273" si="208">(AZ244-AW244-BC$244)+(BA244-AX244-BD$244)*60+(BB244-AY244-BE$244)*3600</f>
        <v>-2</v>
      </c>
      <c r="BG244" s="294">
        <f>IF(BF244&lt;-20,(BF244+20)*-1,IF(BF244&gt;0,BF244,0))</f>
        <v>0</v>
      </c>
      <c r="BI244" s="136">
        <f>COUNTIF(E244:AE244,"E")</f>
        <v>0</v>
      </c>
    </row>
    <row r="245" spans="1:66" ht="13" hidden="1" thickBot="1" x14ac:dyDescent="0.3">
      <c r="A245" s="286">
        <f>draw!A245</f>
        <v>24</v>
      </c>
      <c r="B245" s="286" t="str">
        <f>draw!B245</f>
        <v>Bronagh Miskelly</v>
      </c>
      <c r="C245" s="286">
        <f>draw!C245</f>
        <v>0</v>
      </c>
      <c r="D245" s="286" t="str">
        <f>draw!E245</f>
        <v>DUR</v>
      </c>
      <c r="E245" s="287">
        <f>dressage!AC245</f>
        <v>70.909090909090907</v>
      </c>
      <c r="F245" s="288">
        <v>0</v>
      </c>
      <c r="G245" s="289">
        <v>0</v>
      </c>
      <c r="H245" s="247"/>
      <c r="I245" s="247"/>
      <c r="J245" s="247"/>
      <c r="K245" s="247"/>
      <c r="L245" s="247"/>
      <c r="M245" s="247"/>
      <c r="N245" s="247"/>
      <c r="O245" s="247"/>
      <c r="P245" s="247" t="s">
        <v>277</v>
      </c>
      <c r="Q245" s="247">
        <v>20</v>
      </c>
      <c r="R245" s="247"/>
      <c r="S245" s="247"/>
      <c r="T245" s="247"/>
      <c r="U245" s="247"/>
      <c r="V245" s="247"/>
      <c r="W245" s="247"/>
      <c r="X245" s="247"/>
      <c r="Y245" s="247"/>
      <c r="Z245" s="247"/>
      <c r="AA245" s="247"/>
      <c r="AB245" s="247"/>
      <c r="AC245" s="247" t="s">
        <v>48</v>
      </c>
      <c r="AD245" s="290">
        <f>AT245-AS245</f>
        <v>2.1527777777777778E-3</v>
      </c>
      <c r="AE245" s="291">
        <f t="shared" ref="AE245:AE273" si="209">BG245*0.4</f>
        <v>19.600000000000001</v>
      </c>
      <c r="AF245" s="291">
        <f t="shared" ref="AF245:AF273" si="210">SUM(H245:AC245)+AE245</f>
        <v>39.6</v>
      </c>
      <c r="AG245" s="248" t="str">
        <f t="shared" ref="AG245:AG273" si="211">IF(BI245&gt;0,"E",E245+F245+G245+AF245)</f>
        <v>E</v>
      </c>
      <c r="AH245" s="246" t="str">
        <f t="shared" si="200"/>
        <v>E</v>
      </c>
      <c r="AI245" s="244" t="str">
        <f t="shared" ref="AI245:AI273" si="212">IF(AN245="","",RANK(AN245,AN$210:AN$239,1))</f>
        <v/>
      </c>
      <c r="AJ245" s="244" t="str">
        <f t="shared" ref="AJ245:AJ273" si="213">IF(AO245="","",RANK(AO245,AO$210:AO$239,1))</f>
        <v/>
      </c>
      <c r="AK245" s="244" t="str">
        <f t="shared" ref="AK245:AK273" si="214">IF(AP245="","",RANK(AP245,AP$210:AP$239,1))</f>
        <v/>
      </c>
      <c r="AL245" s="244" t="str">
        <f t="shared" ref="AL245:AL273" si="215">IF(AQ245="","",RANK(AQ245,AQ$210:AQ$239,1))</f>
        <v/>
      </c>
      <c r="AM245" s="244" t="str">
        <f t="shared" ref="AM245:AM273" si="216">IF(AR245="","",RANK(AR245,AR$210:AR$239,1))</f>
        <v/>
      </c>
      <c r="AN245" s="136" t="str">
        <f t="shared" si="206"/>
        <v/>
      </c>
      <c r="AO245" s="136" t="str">
        <f t="shared" si="206"/>
        <v/>
      </c>
      <c r="AP245" s="136" t="str">
        <f t="shared" si="206"/>
        <v/>
      </c>
      <c r="AQ245" s="136" t="str">
        <f t="shared" si="206"/>
        <v/>
      </c>
      <c r="AR245" s="136" t="str">
        <f t="shared" si="206"/>
        <v/>
      </c>
      <c r="AS245" s="292">
        <v>2.8472222222222222E-2</v>
      </c>
      <c r="AT245" s="292">
        <v>3.0624999999999999E-2</v>
      </c>
      <c r="AU245" s="292">
        <v>1.5856481481481479E-3</v>
      </c>
      <c r="AV245" s="292">
        <f t="shared" si="207"/>
        <v>5.6712962962962988E-4</v>
      </c>
      <c r="AW245" s="293">
        <f t="shared" ref="AW245:AW273" si="217">SECOND(AS245)</f>
        <v>0</v>
      </c>
      <c r="AX245" s="293">
        <f t="shared" ref="AX245:AX273" si="218">MINUTE(AS245)</f>
        <v>41</v>
      </c>
      <c r="AY245" s="293">
        <f t="shared" ref="AY245:AY273" si="219">HOUR(AS245)</f>
        <v>0</v>
      </c>
      <c r="AZ245" s="293">
        <f t="shared" ref="AZ245:AZ273" si="220">SECOND(AT245)</f>
        <v>6</v>
      </c>
      <c r="BA245" s="293">
        <f t="shared" ref="BA245:BA273" si="221">MINUTE(AT245)</f>
        <v>44</v>
      </c>
      <c r="BB245" s="293">
        <f t="shared" ref="BB245:BB273" si="222">HOUR(AT245)</f>
        <v>0</v>
      </c>
      <c r="BC245" s="293">
        <f t="shared" ref="BC245:BC273" si="223">SECOND(AU245)</f>
        <v>17</v>
      </c>
      <c r="BD245" s="293">
        <f t="shared" ref="BD245:BD273" si="224">MINUTE(AU245)</f>
        <v>2</v>
      </c>
      <c r="BE245" s="293">
        <f t="shared" ref="BE245:BE273" si="225">HOUR(AU245)</f>
        <v>0</v>
      </c>
      <c r="BF245" s="294">
        <f t="shared" si="208"/>
        <v>49</v>
      </c>
      <c r="BG245" s="294">
        <f t="shared" ref="BG245:BG273" si="226">IF(BF245&lt;-20,(BF245+20)*-1,IF(BF245&gt;0,BF245,0))</f>
        <v>49</v>
      </c>
      <c r="BI245" s="136">
        <f t="shared" ref="BI245:BI273" si="227">COUNTIF(E245:AE245,"E")</f>
        <v>1</v>
      </c>
    </row>
    <row r="246" spans="1:66" ht="13" hidden="1" thickBot="1" x14ac:dyDescent="0.3">
      <c r="A246" s="286">
        <f>draw!A246</f>
        <v>25</v>
      </c>
      <c r="B246" s="286" t="str">
        <f>draw!B246</f>
        <v>Kimberly Mitchell</v>
      </c>
      <c r="C246" s="286">
        <f>draw!C246</f>
        <v>0</v>
      </c>
      <c r="D246" s="286" t="str">
        <f>draw!E246</f>
        <v>DUR</v>
      </c>
      <c r="E246" s="287">
        <f>dressage!AC246</f>
        <v>52.159090909090907</v>
      </c>
      <c r="F246" s="288">
        <v>0</v>
      </c>
      <c r="G246" s="289">
        <v>0</v>
      </c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  <c r="R246" s="247"/>
      <c r="S246" s="247"/>
      <c r="T246" s="247"/>
      <c r="U246" s="247"/>
      <c r="V246" s="247"/>
      <c r="W246" s="247"/>
      <c r="X246" s="247"/>
      <c r="Y246" s="247"/>
      <c r="Z246" s="247"/>
      <c r="AA246" s="247"/>
      <c r="AB246" s="247"/>
      <c r="AC246" s="247" t="s">
        <v>48</v>
      </c>
      <c r="AD246" s="290">
        <f>AT246-AS246</f>
        <v>1.5509259259259243E-3</v>
      </c>
      <c r="AE246" s="291">
        <f t="shared" si="209"/>
        <v>0</v>
      </c>
      <c r="AF246" s="291">
        <f t="shared" si="210"/>
        <v>0</v>
      </c>
      <c r="AG246" s="248">
        <f t="shared" si="211"/>
        <v>52.159090909090907</v>
      </c>
      <c r="AH246" s="246" t="e">
        <f t="shared" si="200"/>
        <v>#N/A</v>
      </c>
      <c r="AI246" s="244" t="str">
        <f t="shared" si="212"/>
        <v/>
      </c>
      <c r="AJ246" s="244" t="str">
        <f t="shared" si="213"/>
        <v/>
      </c>
      <c r="AK246" s="244" t="str">
        <f t="shared" si="214"/>
        <v/>
      </c>
      <c r="AL246" s="244" t="str">
        <f t="shared" si="215"/>
        <v/>
      </c>
      <c r="AM246" s="244" t="str">
        <f t="shared" si="216"/>
        <v/>
      </c>
      <c r="AN246" s="136" t="str">
        <f t="shared" si="206"/>
        <v/>
      </c>
      <c r="AO246" s="136" t="str">
        <f t="shared" si="206"/>
        <v/>
      </c>
      <c r="AP246" s="136" t="str">
        <f t="shared" si="206"/>
        <v/>
      </c>
      <c r="AQ246" s="136" t="str">
        <f t="shared" si="206"/>
        <v/>
      </c>
      <c r="AR246" s="136" t="str">
        <f t="shared" si="206"/>
        <v/>
      </c>
      <c r="AS246" s="292">
        <v>2.9861111111111113E-2</v>
      </c>
      <c r="AT246" s="292">
        <v>3.1412037037037037E-2</v>
      </c>
      <c r="AU246" s="292">
        <v>1.5856481481481479E-3</v>
      </c>
      <c r="AV246" s="292">
        <f t="shared" si="207"/>
        <v>0</v>
      </c>
      <c r="AW246" s="293">
        <f t="shared" si="217"/>
        <v>0</v>
      </c>
      <c r="AX246" s="293">
        <f t="shared" si="218"/>
        <v>43</v>
      </c>
      <c r="AY246" s="293">
        <f t="shared" si="219"/>
        <v>0</v>
      </c>
      <c r="AZ246" s="293">
        <f t="shared" si="220"/>
        <v>14</v>
      </c>
      <c r="BA246" s="293">
        <f t="shared" si="221"/>
        <v>45</v>
      </c>
      <c r="BB246" s="293">
        <f t="shared" si="222"/>
        <v>0</v>
      </c>
      <c r="BC246" s="293">
        <f t="shared" si="223"/>
        <v>17</v>
      </c>
      <c r="BD246" s="293">
        <f t="shared" si="224"/>
        <v>2</v>
      </c>
      <c r="BE246" s="293">
        <f t="shared" si="225"/>
        <v>0</v>
      </c>
      <c r="BF246" s="294">
        <f t="shared" si="208"/>
        <v>-3</v>
      </c>
      <c r="BG246" s="294">
        <f t="shared" si="226"/>
        <v>0</v>
      </c>
      <c r="BI246" s="136">
        <f t="shared" si="227"/>
        <v>0</v>
      </c>
    </row>
    <row r="247" spans="1:66" ht="13" hidden="1" thickBot="1" x14ac:dyDescent="0.3">
      <c r="A247" s="286">
        <f>draw!A247</f>
        <v>0</v>
      </c>
      <c r="B247" s="286">
        <f>draw!B247</f>
        <v>0</v>
      </c>
      <c r="C247" s="286">
        <f>draw!C247</f>
        <v>0</v>
      </c>
      <c r="D247" s="286">
        <f>draw!E247</f>
        <v>0</v>
      </c>
      <c r="E247" s="287">
        <f>dressage!AC247</f>
        <v>150</v>
      </c>
      <c r="F247" s="288"/>
      <c r="G247" s="289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  <c r="R247" s="247"/>
      <c r="S247" s="247"/>
      <c r="T247" s="247"/>
      <c r="U247" s="247"/>
      <c r="V247" s="247"/>
      <c r="W247" s="247"/>
      <c r="X247" s="247"/>
      <c r="Y247" s="247"/>
      <c r="Z247" s="247"/>
      <c r="AA247" s="247"/>
      <c r="AB247" s="247"/>
      <c r="AC247" s="247" t="s">
        <v>48</v>
      </c>
      <c r="AD247" s="290">
        <f t="shared" ref="AD247:AD273" si="228">AT247</f>
        <v>3.1412037037037037E-2</v>
      </c>
      <c r="AE247" s="291">
        <f t="shared" si="209"/>
        <v>1030.8</v>
      </c>
      <c r="AF247" s="291">
        <f t="shared" si="210"/>
        <v>1030.8</v>
      </c>
      <c r="AG247" s="248">
        <f t="shared" si="211"/>
        <v>1180.8</v>
      </c>
      <c r="AH247" s="246" t="e">
        <f t="shared" si="200"/>
        <v>#N/A</v>
      </c>
      <c r="AI247" s="244" t="str">
        <f t="shared" si="212"/>
        <v/>
      </c>
      <c r="AJ247" s="244" t="str">
        <f t="shared" si="213"/>
        <v/>
      </c>
      <c r="AK247" s="244" t="str">
        <f t="shared" si="214"/>
        <v/>
      </c>
      <c r="AL247" s="244" t="str">
        <f t="shared" si="215"/>
        <v/>
      </c>
      <c r="AM247" s="244" t="str">
        <f t="shared" si="216"/>
        <v/>
      </c>
      <c r="AN247" s="136" t="str">
        <f t="shared" si="206"/>
        <v/>
      </c>
      <c r="AO247" s="136" t="str">
        <f t="shared" si="206"/>
        <v/>
      </c>
      <c r="AP247" s="136" t="str">
        <f t="shared" si="206"/>
        <v/>
      </c>
      <c r="AQ247" s="136" t="str">
        <f t="shared" si="206"/>
        <v/>
      </c>
      <c r="AR247" s="136" t="str">
        <f t="shared" si="206"/>
        <v/>
      </c>
      <c r="AS247" s="292">
        <v>0</v>
      </c>
      <c r="AT247" s="292">
        <f t="shared" ref="AT247:AT273" si="229">AT246</f>
        <v>3.1412037037037037E-2</v>
      </c>
      <c r="AU247" s="292" t="str">
        <f>draw!M$252</f>
        <v>0:1:46</v>
      </c>
      <c r="AV247" s="292">
        <f t="shared" si="207"/>
        <v>2.9826388888888888E-2</v>
      </c>
      <c r="AW247" s="293">
        <f t="shared" si="217"/>
        <v>0</v>
      </c>
      <c r="AX247" s="293">
        <f t="shared" si="218"/>
        <v>0</v>
      </c>
      <c r="AY247" s="293">
        <f t="shared" si="219"/>
        <v>0</v>
      </c>
      <c r="AZ247" s="293">
        <f t="shared" si="220"/>
        <v>14</v>
      </c>
      <c r="BA247" s="293">
        <f t="shared" si="221"/>
        <v>45</v>
      </c>
      <c r="BB247" s="293">
        <f t="shared" si="222"/>
        <v>0</v>
      </c>
      <c r="BC247" s="293">
        <f t="shared" si="223"/>
        <v>46</v>
      </c>
      <c r="BD247" s="293">
        <f t="shared" si="224"/>
        <v>1</v>
      </c>
      <c r="BE247" s="293">
        <f t="shared" si="225"/>
        <v>0</v>
      </c>
      <c r="BF247" s="294">
        <f t="shared" si="208"/>
        <v>2577</v>
      </c>
      <c r="BG247" s="294">
        <f t="shared" si="226"/>
        <v>2577</v>
      </c>
      <c r="BI247" s="136">
        <f t="shared" si="227"/>
        <v>0</v>
      </c>
    </row>
    <row r="248" spans="1:66" ht="13" hidden="1" thickBot="1" x14ac:dyDescent="0.3">
      <c r="A248" s="286">
        <f>draw!A248</f>
        <v>0</v>
      </c>
      <c r="B248" s="286">
        <f>draw!B248</f>
        <v>0</v>
      </c>
      <c r="C248" s="286">
        <f>draw!C248</f>
        <v>0</v>
      </c>
      <c r="D248" s="286">
        <f>draw!E248</f>
        <v>0</v>
      </c>
      <c r="E248" s="287">
        <f>dressage!AC248</f>
        <v>150</v>
      </c>
      <c r="F248" s="288"/>
      <c r="G248" s="289"/>
      <c r="H248" s="247"/>
      <c r="I248" s="247"/>
      <c r="J248" s="247"/>
      <c r="K248" s="247"/>
      <c r="L248" s="247"/>
      <c r="M248" s="247"/>
      <c r="N248" s="247"/>
      <c r="O248" s="247"/>
      <c r="P248" s="247"/>
      <c r="Q248" s="247"/>
      <c r="R248" s="247"/>
      <c r="S248" s="247"/>
      <c r="T248" s="247"/>
      <c r="U248" s="247"/>
      <c r="V248" s="247"/>
      <c r="W248" s="247"/>
      <c r="X248" s="247"/>
      <c r="Y248" s="247"/>
      <c r="Z248" s="247"/>
      <c r="AA248" s="247"/>
      <c r="AB248" s="247"/>
      <c r="AC248" s="247" t="s">
        <v>48</v>
      </c>
      <c r="AD248" s="290">
        <f t="shared" si="228"/>
        <v>3.1412037037037037E-2</v>
      </c>
      <c r="AE248" s="291">
        <f t="shared" si="209"/>
        <v>1030.8</v>
      </c>
      <c r="AF248" s="291">
        <f t="shared" si="210"/>
        <v>1030.8</v>
      </c>
      <c r="AG248" s="248">
        <f t="shared" si="211"/>
        <v>1180.8</v>
      </c>
      <c r="AH248" s="246" t="e">
        <f t="shared" si="200"/>
        <v>#N/A</v>
      </c>
      <c r="AI248" s="244" t="str">
        <f t="shared" si="212"/>
        <v/>
      </c>
      <c r="AJ248" s="244" t="str">
        <f t="shared" si="213"/>
        <v/>
      </c>
      <c r="AK248" s="244" t="str">
        <f t="shared" si="214"/>
        <v/>
      </c>
      <c r="AL248" s="244" t="str">
        <f t="shared" si="215"/>
        <v/>
      </c>
      <c r="AM248" s="244" t="str">
        <f t="shared" si="216"/>
        <v/>
      </c>
      <c r="AN248" s="136" t="str">
        <f t="shared" si="206"/>
        <v/>
      </c>
      <c r="AO248" s="136" t="str">
        <f t="shared" si="206"/>
        <v/>
      </c>
      <c r="AP248" s="136" t="str">
        <f t="shared" si="206"/>
        <v/>
      </c>
      <c r="AQ248" s="136" t="str">
        <f t="shared" si="206"/>
        <v/>
      </c>
      <c r="AR248" s="136" t="str">
        <f t="shared" si="206"/>
        <v/>
      </c>
      <c r="AS248" s="292">
        <v>0</v>
      </c>
      <c r="AT248" s="292">
        <f t="shared" si="229"/>
        <v>3.1412037037037037E-2</v>
      </c>
      <c r="AU248" s="292" t="str">
        <f>draw!M$252</f>
        <v>0:1:46</v>
      </c>
      <c r="AV248" s="292">
        <f t="shared" si="207"/>
        <v>2.9826388888888888E-2</v>
      </c>
      <c r="AW248" s="293">
        <f t="shared" si="217"/>
        <v>0</v>
      </c>
      <c r="AX248" s="293">
        <f t="shared" si="218"/>
        <v>0</v>
      </c>
      <c r="AY248" s="293">
        <f t="shared" si="219"/>
        <v>0</v>
      </c>
      <c r="AZ248" s="293">
        <f t="shared" si="220"/>
        <v>14</v>
      </c>
      <c r="BA248" s="293">
        <f t="shared" si="221"/>
        <v>45</v>
      </c>
      <c r="BB248" s="293">
        <f t="shared" si="222"/>
        <v>0</v>
      </c>
      <c r="BC248" s="293">
        <f t="shared" si="223"/>
        <v>46</v>
      </c>
      <c r="BD248" s="293">
        <f t="shared" si="224"/>
        <v>1</v>
      </c>
      <c r="BE248" s="293">
        <f t="shared" si="225"/>
        <v>0</v>
      </c>
      <c r="BF248" s="294">
        <f t="shared" si="208"/>
        <v>2577</v>
      </c>
      <c r="BG248" s="294">
        <f t="shared" si="226"/>
        <v>2577</v>
      </c>
      <c r="BI248" s="136">
        <f t="shared" si="227"/>
        <v>0</v>
      </c>
    </row>
    <row r="249" spans="1:66" ht="13" hidden="1" thickBot="1" x14ac:dyDescent="0.3">
      <c r="A249" s="286">
        <f>draw!A249</f>
        <v>0</v>
      </c>
      <c r="B249" s="286">
        <f>draw!B249</f>
        <v>0</v>
      </c>
      <c r="C249" s="286">
        <f>draw!C249</f>
        <v>0</v>
      </c>
      <c r="D249" s="286">
        <f>draw!E249</f>
        <v>0</v>
      </c>
      <c r="E249" s="287">
        <f>dressage!AC249</f>
        <v>150</v>
      </c>
      <c r="F249" s="288"/>
      <c r="G249" s="289"/>
      <c r="H249" s="247"/>
      <c r="I249" s="247"/>
      <c r="J249" s="247"/>
      <c r="K249" s="247"/>
      <c r="L249" s="247"/>
      <c r="M249" s="247"/>
      <c r="N249" s="247"/>
      <c r="O249" s="247"/>
      <c r="P249" s="247"/>
      <c r="Q249" s="247"/>
      <c r="R249" s="247"/>
      <c r="S249" s="247"/>
      <c r="T249" s="247"/>
      <c r="U249" s="247"/>
      <c r="V249" s="247"/>
      <c r="W249" s="247"/>
      <c r="X249" s="247"/>
      <c r="Y249" s="247"/>
      <c r="Z249" s="247"/>
      <c r="AA249" s="247"/>
      <c r="AB249" s="247"/>
      <c r="AC249" s="247" t="s">
        <v>48</v>
      </c>
      <c r="AD249" s="290">
        <f t="shared" si="228"/>
        <v>3.1412037037037037E-2</v>
      </c>
      <c r="AE249" s="291">
        <f t="shared" si="209"/>
        <v>1030.8</v>
      </c>
      <c r="AF249" s="291">
        <f t="shared" si="210"/>
        <v>1030.8</v>
      </c>
      <c r="AG249" s="248">
        <f t="shared" si="211"/>
        <v>1180.8</v>
      </c>
      <c r="AH249" s="246" t="e">
        <f t="shared" si="200"/>
        <v>#N/A</v>
      </c>
      <c r="AI249" s="244" t="str">
        <f t="shared" si="212"/>
        <v/>
      </c>
      <c r="AJ249" s="244" t="str">
        <f t="shared" si="213"/>
        <v/>
      </c>
      <c r="AK249" s="244" t="str">
        <f t="shared" si="214"/>
        <v/>
      </c>
      <c r="AL249" s="244" t="str">
        <f t="shared" si="215"/>
        <v/>
      </c>
      <c r="AM249" s="244" t="str">
        <f t="shared" si="216"/>
        <v/>
      </c>
      <c r="AN249" s="136" t="str">
        <f t="shared" si="206"/>
        <v/>
      </c>
      <c r="AO249" s="136" t="str">
        <f t="shared" si="206"/>
        <v/>
      </c>
      <c r="AP249" s="136" t="str">
        <f t="shared" si="206"/>
        <v/>
      </c>
      <c r="AQ249" s="136" t="str">
        <f t="shared" si="206"/>
        <v/>
      </c>
      <c r="AR249" s="136" t="str">
        <f t="shared" si="206"/>
        <v/>
      </c>
      <c r="AS249" s="292">
        <v>0</v>
      </c>
      <c r="AT249" s="292">
        <f t="shared" si="229"/>
        <v>3.1412037037037037E-2</v>
      </c>
      <c r="AU249" s="292" t="str">
        <f>draw!M$252</f>
        <v>0:1:46</v>
      </c>
      <c r="AV249" s="292">
        <f t="shared" si="207"/>
        <v>2.9826388888888888E-2</v>
      </c>
      <c r="AW249" s="293">
        <f t="shared" si="217"/>
        <v>0</v>
      </c>
      <c r="AX249" s="293">
        <f t="shared" si="218"/>
        <v>0</v>
      </c>
      <c r="AY249" s="293">
        <f t="shared" si="219"/>
        <v>0</v>
      </c>
      <c r="AZ249" s="293">
        <f t="shared" si="220"/>
        <v>14</v>
      </c>
      <c r="BA249" s="293">
        <f t="shared" si="221"/>
        <v>45</v>
      </c>
      <c r="BB249" s="293">
        <f t="shared" si="222"/>
        <v>0</v>
      </c>
      <c r="BC249" s="293">
        <f t="shared" si="223"/>
        <v>46</v>
      </c>
      <c r="BD249" s="293">
        <f t="shared" si="224"/>
        <v>1</v>
      </c>
      <c r="BE249" s="293">
        <f t="shared" si="225"/>
        <v>0</v>
      </c>
      <c r="BF249" s="294">
        <f t="shared" si="208"/>
        <v>2577</v>
      </c>
      <c r="BG249" s="294">
        <f t="shared" si="226"/>
        <v>2577</v>
      </c>
      <c r="BI249" s="136">
        <f t="shared" si="227"/>
        <v>0</v>
      </c>
    </row>
    <row r="250" spans="1:66" ht="13" hidden="1" thickBot="1" x14ac:dyDescent="0.3">
      <c r="A250" s="286">
        <f>draw!A250</f>
        <v>0</v>
      </c>
      <c r="B250" s="286">
        <f>draw!B250</f>
        <v>0</v>
      </c>
      <c r="C250" s="286">
        <f>draw!C250</f>
        <v>0</v>
      </c>
      <c r="D250" s="286">
        <f>draw!E250</f>
        <v>0</v>
      </c>
      <c r="E250" s="287">
        <f>dressage!AC250</f>
        <v>150</v>
      </c>
      <c r="F250" s="288"/>
      <c r="G250" s="289"/>
      <c r="H250" s="247"/>
      <c r="I250" s="247"/>
      <c r="J250" s="247"/>
      <c r="K250" s="247"/>
      <c r="L250" s="247"/>
      <c r="M250" s="247"/>
      <c r="N250" s="247"/>
      <c r="O250" s="247"/>
      <c r="P250" s="247"/>
      <c r="Q250" s="247"/>
      <c r="R250" s="247"/>
      <c r="S250" s="247"/>
      <c r="T250" s="247"/>
      <c r="U250" s="247"/>
      <c r="V250" s="247"/>
      <c r="W250" s="247"/>
      <c r="X250" s="247"/>
      <c r="Y250" s="247"/>
      <c r="Z250" s="247"/>
      <c r="AA250" s="247"/>
      <c r="AB250" s="247"/>
      <c r="AC250" s="247" t="s">
        <v>48</v>
      </c>
      <c r="AD250" s="290">
        <f t="shared" si="228"/>
        <v>3.1412037037037037E-2</v>
      </c>
      <c r="AE250" s="291">
        <f t="shared" si="209"/>
        <v>1030.8</v>
      </c>
      <c r="AF250" s="291">
        <f t="shared" si="210"/>
        <v>1030.8</v>
      </c>
      <c r="AG250" s="248">
        <f t="shared" si="211"/>
        <v>1180.8</v>
      </c>
      <c r="AH250" s="246" t="e">
        <f t="shared" si="200"/>
        <v>#N/A</v>
      </c>
      <c r="AI250" s="244" t="str">
        <f t="shared" si="212"/>
        <v/>
      </c>
      <c r="AJ250" s="244" t="str">
        <f t="shared" si="213"/>
        <v/>
      </c>
      <c r="AK250" s="244" t="str">
        <f t="shared" si="214"/>
        <v/>
      </c>
      <c r="AL250" s="244" t="str">
        <f t="shared" si="215"/>
        <v/>
      </c>
      <c r="AM250" s="244" t="str">
        <f t="shared" si="216"/>
        <v/>
      </c>
      <c r="AN250" s="136" t="str">
        <f t="shared" si="206"/>
        <v/>
      </c>
      <c r="AO250" s="136" t="str">
        <f t="shared" si="206"/>
        <v/>
      </c>
      <c r="AP250" s="136" t="str">
        <f t="shared" si="206"/>
        <v/>
      </c>
      <c r="AQ250" s="136" t="str">
        <f t="shared" si="206"/>
        <v/>
      </c>
      <c r="AR250" s="136" t="str">
        <f t="shared" si="206"/>
        <v/>
      </c>
      <c r="AS250" s="292">
        <v>0</v>
      </c>
      <c r="AT250" s="292">
        <f t="shared" si="229"/>
        <v>3.1412037037037037E-2</v>
      </c>
      <c r="AU250" s="292" t="str">
        <f>draw!M$252</f>
        <v>0:1:46</v>
      </c>
      <c r="AV250" s="292">
        <f t="shared" si="207"/>
        <v>2.9826388888888888E-2</v>
      </c>
      <c r="AW250" s="293">
        <f t="shared" si="217"/>
        <v>0</v>
      </c>
      <c r="AX250" s="293">
        <f t="shared" si="218"/>
        <v>0</v>
      </c>
      <c r="AY250" s="293">
        <f t="shared" si="219"/>
        <v>0</v>
      </c>
      <c r="AZ250" s="293">
        <f t="shared" si="220"/>
        <v>14</v>
      </c>
      <c r="BA250" s="293">
        <f t="shared" si="221"/>
        <v>45</v>
      </c>
      <c r="BB250" s="293">
        <f t="shared" si="222"/>
        <v>0</v>
      </c>
      <c r="BC250" s="293">
        <f t="shared" si="223"/>
        <v>46</v>
      </c>
      <c r="BD250" s="293">
        <f t="shared" si="224"/>
        <v>1</v>
      </c>
      <c r="BE250" s="293">
        <f t="shared" si="225"/>
        <v>0</v>
      </c>
      <c r="BF250" s="294">
        <f t="shared" si="208"/>
        <v>2577</v>
      </c>
      <c r="BG250" s="294">
        <f t="shared" si="226"/>
        <v>2577</v>
      </c>
      <c r="BI250" s="136">
        <f t="shared" si="227"/>
        <v>0</v>
      </c>
    </row>
    <row r="251" spans="1:66" ht="13" hidden="1" thickBot="1" x14ac:dyDescent="0.3">
      <c r="A251" s="286">
        <f>draw!A251</f>
        <v>0</v>
      </c>
      <c r="B251" s="286">
        <f>draw!B251</f>
        <v>0</v>
      </c>
      <c r="C251" s="286">
        <f>draw!C251</f>
        <v>0</v>
      </c>
      <c r="D251" s="286">
        <f>draw!E251</f>
        <v>0</v>
      </c>
      <c r="E251" s="287">
        <f>dressage!AC251</f>
        <v>150</v>
      </c>
      <c r="F251" s="288"/>
      <c r="G251" s="289"/>
      <c r="H251" s="247"/>
      <c r="I251" s="247"/>
      <c r="J251" s="247"/>
      <c r="K251" s="247"/>
      <c r="L251" s="247"/>
      <c r="M251" s="247"/>
      <c r="N251" s="247"/>
      <c r="O251" s="247"/>
      <c r="P251" s="247"/>
      <c r="Q251" s="247"/>
      <c r="R251" s="247"/>
      <c r="S251" s="247"/>
      <c r="T251" s="247"/>
      <c r="U251" s="247"/>
      <c r="V251" s="247"/>
      <c r="W251" s="247"/>
      <c r="X251" s="247"/>
      <c r="Y251" s="247"/>
      <c r="Z251" s="247"/>
      <c r="AA251" s="247"/>
      <c r="AB251" s="247"/>
      <c r="AC251" s="247" t="s">
        <v>48</v>
      </c>
      <c r="AD251" s="290">
        <f t="shared" si="228"/>
        <v>3.1412037037037037E-2</v>
      </c>
      <c r="AE251" s="291">
        <f t="shared" si="209"/>
        <v>1030.8</v>
      </c>
      <c r="AF251" s="291">
        <f t="shared" si="210"/>
        <v>1030.8</v>
      </c>
      <c r="AG251" s="248">
        <f t="shared" si="211"/>
        <v>1180.8</v>
      </c>
      <c r="AH251" s="246" t="e">
        <f t="shared" si="200"/>
        <v>#N/A</v>
      </c>
      <c r="AI251" s="244" t="str">
        <f t="shared" si="212"/>
        <v/>
      </c>
      <c r="AJ251" s="244" t="str">
        <f t="shared" si="213"/>
        <v/>
      </c>
      <c r="AK251" s="244" t="str">
        <f t="shared" si="214"/>
        <v/>
      </c>
      <c r="AL251" s="244" t="str">
        <f t="shared" si="215"/>
        <v/>
      </c>
      <c r="AM251" s="244" t="str">
        <f t="shared" si="216"/>
        <v/>
      </c>
      <c r="AN251" s="136" t="str">
        <f t="shared" si="206"/>
        <v/>
      </c>
      <c r="AO251" s="136" t="str">
        <f t="shared" si="206"/>
        <v/>
      </c>
      <c r="AP251" s="136" t="str">
        <f t="shared" si="206"/>
        <v/>
      </c>
      <c r="AQ251" s="136" t="str">
        <f t="shared" si="206"/>
        <v/>
      </c>
      <c r="AR251" s="136" t="str">
        <f t="shared" si="206"/>
        <v/>
      </c>
      <c r="AS251" s="292">
        <v>0</v>
      </c>
      <c r="AT251" s="292">
        <f t="shared" si="229"/>
        <v>3.1412037037037037E-2</v>
      </c>
      <c r="AU251" s="292" t="str">
        <f>draw!M$252</f>
        <v>0:1:46</v>
      </c>
      <c r="AV251" s="292">
        <f t="shared" si="207"/>
        <v>2.9826388888888888E-2</v>
      </c>
      <c r="AW251" s="293">
        <f t="shared" si="217"/>
        <v>0</v>
      </c>
      <c r="AX251" s="293">
        <f t="shared" si="218"/>
        <v>0</v>
      </c>
      <c r="AY251" s="293">
        <f t="shared" si="219"/>
        <v>0</v>
      </c>
      <c r="AZ251" s="293">
        <f t="shared" si="220"/>
        <v>14</v>
      </c>
      <c r="BA251" s="293">
        <f t="shared" si="221"/>
        <v>45</v>
      </c>
      <c r="BB251" s="293">
        <f t="shared" si="222"/>
        <v>0</v>
      </c>
      <c r="BC251" s="293">
        <f t="shared" si="223"/>
        <v>46</v>
      </c>
      <c r="BD251" s="293">
        <f t="shared" si="224"/>
        <v>1</v>
      </c>
      <c r="BE251" s="293">
        <f t="shared" si="225"/>
        <v>0</v>
      </c>
      <c r="BF251" s="294">
        <f t="shared" si="208"/>
        <v>2577</v>
      </c>
      <c r="BG251" s="294">
        <f t="shared" si="226"/>
        <v>2577</v>
      </c>
      <c r="BI251" s="136">
        <f t="shared" si="227"/>
        <v>0</v>
      </c>
    </row>
    <row r="252" spans="1:66" ht="13" hidden="1" thickBot="1" x14ac:dyDescent="0.3">
      <c r="A252" s="286">
        <f>draw!A252</f>
        <v>0</v>
      </c>
      <c r="B252" s="286">
        <f>draw!B252</f>
        <v>0</v>
      </c>
      <c r="C252" s="286">
        <f>draw!C252</f>
        <v>0</v>
      </c>
      <c r="D252" s="286">
        <f>draw!E252</f>
        <v>0</v>
      </c>
      <c r="E252" s="287">
        <f>dressage!AC252</f>
        <v>150</v>
      </c>
      <c r="F252" s="288"/>
      <c r="G252" s="289"/>
      <c r="H252" s="247"/>
      <c r="I252" s="247"/>
      <c r="J252" s="247"/>
      <c r="K252" s="247"/>
      <c r="L252" s="247"/>
      <c r="M252" s="247"/>
      <c r="N252" s="247"/>
      <c r="O252" s="247"/>
      <c r="P252" s="247"/>
      <c r="Q252" s="247"/>
      <c r="R252" s="247"/>
      <c r="S252" s="247"/>
      <c r="T252" s="247"/>
      <c r="U252" s="247"/>
      <c r="V252" s="247"/>
      <c r="W252" s="247"/>
      <c r="X252" s="247"/>
      <c r="Y252" s="247"/>
      <c r="Z252" s="247"/>
      <c r="AA252" s="247"/>
      <c r="AB252" s="247"/>
      <c r="AC252" s="247" t="s">
        <v>48</v>
      </c>
      <c r="AD252" s="290">
        <f t="shared" si="228"/>
        <v>3.1412037037037037E-2</v>
      </c>
      <c r="AE252" s="291">
        <f t="shared" si="209"/>
        <v>1030.8</v>
      </c>
      <c r="AF252" s="291">
        <f t="shared" si="210"/>
        <v>1030.8</v>
      </c>
      <c r="AG252" s="248">
        <f t="shared" si="211"/>
        <v>1180.8</v>
      </c>
      <c r="AH252" s="246" t="e">
        <f t="shared" si="200"/>
        <v>#N/A</v>
      </c>
      <c r="AI252" s="244" t="str">
        <f t="shared" si="212"/>
        <v/>
      </c>
      <c r="AJ252" s="244" t="str">
        <f t="shared" si="213"/>
        <v/>
      </c>
      <c r="AK252" s="244" t="str">
        <f t="shared" si="214"/>
        <v/>
      </c>
      <c r="AL252" s="244" t="str">
        <f t="shared" si="215"/>
        <v/>
      </c>
      <c r="AM252" s="244" t="str">
        <f t="shared" si="216"/>
        <v/>
      </c>
      <c r="AN252" s="136" t="str">
        <f t="shared" si="206"/>
        <v/>
      </c>
      <c r="AO252" s="136" t="str">
        <f t="shared" si="206"/>
        <v/>
      </c>
      <c r="AP252" s="136" t="str">
        <f t="shared" si="206"/>
        <v/>
      </c>
      <c r="AQ252" s="136" t="str">
        <f t="shared" si="206"/>
        <v/>
      </c>
      <c r="AR252" s="136" t="str">
        <f t="shared" si="206"/>
        <v/>
      </c>
      <c r="AS252" s="292">
        <v>0</v>
      </c>
      <c r="AT252" s="292">
        <f t="shared" si="229"/>
        <v>3.1412037037037037E-2</v>
      </c>
      <c r="AU252" s="292" t="str">
        <f>draw!M$252</f>
        <v>0:1:46</v>
      </c>
      <c r="AV252" s="292">
        <f t="shared" si="207"/>
        <v>2.9826388888888888E-2</v>
      </c>
      <c r="AW252" s="293">
        <f t="shared" si="217"/>
        <v>0</v>
      </c>
      <c r="AX252" s="293">
        <f t="shared" si="218"/>
        <v>0</v>
      </c>
      <c r="AY252" s="293">
        <f t="shared" si="219"/>
        <v>0</v>
      </c>
      <c r="AZ252" s="293">
        <f t="shared" si="220"/>
        <v>14</v>
      </c>
      <c r="BA252" s="293">
        <f t="shared" si="221"/>
        <v>45</v>
      </c>
      <c r="BB252" s="293">
        <f t="shared" si="222"/>
        <v>0</v>
      </c>
      <c r="BC252" s="293">
        <f t="shared" si="223"/>
        <v>46</v>
      </c>
      <c r="BD252" s="293">
        <f t="shared" si="224"/>
        <v>1</v>
      </c>
      <c r="BE252" s="293">
        <f t="shared" si="225"/>
        <v>0</v>
      </c>
      <c r="BF252" s="294">
        <f t="shared" si="208"/>
        <v>2577</v>
      </c>
      <c r="BG252" s="294">
        <f t="shared" si="226"/>
        <v>2577</v>
      </c>
      <c r="BI252" s="136">
        <f t="shared" si="227"/>
        <v>0</v>
      </c>
    </row>
    <row r="253" spans="1:66" ht="13" hidden="1" thickBot="1" x14ac:dyDescent="0.3">
      <c r="A253" s="286">
        <f>draw!A253</f>
        <v>0</v>
      </c>
      <c r="B253" s="286">
        <f>draw!B253</f>
        <v>0</v>
      </c>
      <c r="C253" s="286">
        <f>draw!C253</f>
        <v>0</v>
      </c>
      <c r="D253" s="286">
        <f>draw!E253</f>
        <v>0</v>
      </c>
      <c r="E253" s="287">
        <f>dressage!AC253</f>
        <v>150</v>
      </c>
      <c r="F253" s="288"/>
      <c r="G253" s="289"/>
      <c r="H253" s="247"/>
      <c r="I253" s="247"/>
      <c r="J253" s="247"/>
      <c r="K253" s="247"/>
      <c r="L253" s="247"/>
      <c r="M253" s="247"/>
      <c r="N253" s="247"/>
      <c r="O253" s="247"/>
      <c r="P253" s="247"/>
      <c r="Q253" s="247"/>
      <c r="R253" s="247"/>
      <c r="S253" s="247"/>
      <c r="T253" s="247"/>
      <c r="U253" s="247"/>
      <c r="V253" s="247"/>
      <c r="W253" s="247"/>
      <c r="X253" s="247"/>
      <c r="Y253" s="247"/>
      <c r="Z253" s="247"/>
      <c r="AA253" s="247"/>
      <c r="AB253" s="247"/>
      <c r="AC253" s="247" t="s">
        <v>48</v>
      </c>
      <c r="AD253" s="290">
        <f t="shared" si="228"/>
        <v>3.1412037037037037E-2</v>
      </c>
      <c r="AE253" s="291">
        <f t="shared" si="209"/>
        <v>1030.8</v>
      </c>
      <c r="AF253" s="291">
        <f t="shared" si="210"/>
        <v>1030.8</v>
      </c>
      <c r="AG253" s="248">
        <f t="shared" si="211"/>
        <v>1180.8</v>
      </c>
      <c r="AH253" s="246" t="e">
        <f t="shared" si="200"/>
        <v>#N/A</v>
      </c>
      <c r="AI253" s="244" t="str">
        <f t="shared" si="212"/>
        <v/>
      </c>
      <c r="AJ253" s="244" t="str">
        <f t="shared" si="213"/>
        <v/>
      </c>
      <c r="AK253" s="244" t="str">
        <f t="shared" si="214"/>
        <v/>
      </c>
      <c r="AL253" s="244" t="str">
        <f t="shared" si="215"/>
        <v/>
      </c>
      <c r="AM253" s="244" t="str">
        <f t="shared" si="216"/>
        <v/>
      </c>
      <c r="AN253" s="136" t="str">
        <f t="shared" si="206"/>
        <v/>
      </c>
      <c r="AO253" s="136" t="str">
        <f t="shared" si="206"/>
        <v/>
      </c>
      <c r="AP253" s="136" t="str">
        <f t="shared" si="206"/>
        <v/>
      </c>
      <c r="AQ253" s="136" t="str">
        <f t="shared" si="206"/>
        <v/>
      </c>
      <c r="AR253" s="136" t="str">
        <f t="shared" si="206"/>
        <v/>
      </c>
      <c r="AS253" s="292">
        <v>0</v>
      </c>
      <c r="AT253" s="292">
        <f t="shared" si="229"/>
        <v>3.1412037037037037E-2</v>
      </c>
      <c r="AU253" s="292" t="str">
        <f>draw!M$252</f>
        <v>0:1:46</v>
      </c>
      <c r="AV253" s="292">
        <f t="shared" si="207"/>
        <v>2.9826388888888888E-2</v>
      </c>
      <c r="AW253" s="293">
        <f t="shared" si="217"/>
        <v>0</v>
      </c>
      <c r="AX253" s="293">
        <f t="shared" si="218"/>
        <v>0</v>
      </c>
      <c r="AY253" s="293">
        <f t="shared" si="219"/>
        <v>0</v>
      </c>
      <c r="AZ253" s="293">
        <f t="shared" si="220"/>
        <v>14</v>
      </c>
      <c r="BA253" s="293">
        <f t="shared" si="221"/>
        <v>45</v>
      </c>
      <c r="BB253" s="293">
        <f t="shared" si="222"/>
        <v>0</v>
      </c>
      <c r="BC253" s="293">
        <f t="shared" si="223"/>
        <v>46</v>
      </c>
      <c r="BD253" s="293">
        <f t="shared" si="224"/>
        <v>1</v>
      </c>
      <c r="BE253" s="293">
        <f t="shared" si="225"/>
        <v>0</v>
      </c>
      <c r="BF253" s="294">
        <f t="shared" si="208"/>
        <v>2577</v>
      </c>
      <c r="BG253" s="294">
        <f t="shared" si="226"/>
        <v>2577</v>
      </c>
      <c r="BI253" s="136">
        <f t="shared" si="227"/>
        <v>0</v>
      </c>
    </row>
    <row r="254" spans="1:66" ht="13" hidden="1" thickBot="1" x14ac:dyDescent="0.3">
      <c r="A254" s="286">
        <f>draw!A254</f>
        <v>0</v>
      </c>
      <c r="B254" s="286">
        <f>draw!B254</f>
        <v>0</v>
      </c>
      <c r="C254" s="286">
        <f>draw!C254</f>
        <v>0</v>
      </c>
      <c r="D254" s="286">
        <f>draw!E254</f>
        <v>0</v>
      </c>
      <c r="E254" s="287">
        <f>dressage!AC254</f>
        <v>150</v>
      </c>
      <c r="F254" s="288"/>
      <c r="G254" s="289"/>
      <c r="H254" s="247"/>
      <c r="I254" s="247"/>
      <c r="J254" s="247"/>
      <c r="K254" s="247"/>
      <c r="L254" s="247"/>
      <c r="M254" s="247"/>
      <c r="N254" s="247"/>
      <c r="O254" s="247"/>
      <c r="P254" s="247"/>
      <c r="Q254" s="247"/>
      <c r="R254" s="247"/>
      <c r="S254" s="247"/>
      <c r="T254" s="247"/>
      <c r="U254" s="247"/>
      <c r="V254" s="247"/>
      <c r="W254" s="247"/>
      <c r="X254" s="247"/>
      <c r="Y254" s="247"/>
      <c r="Z254" s="247"/>
      <c r="AA254" s="247"/>
      <c r="AB254" s="247"/>
      <c r="AC254" s="247" t="s">
        <v>48</v>
      </c>
      <c r="AD254" s="290">
        <f t="shared" si="228"/>
        <v>3.1412037037037037E-2</v>
      </c>
      <c r="AE254" s="291">
        <f t="shared" si="209"/>
        <v>1030.8</v>
      </c>
      <c r="AF254" s="291">
        <f t="shared" si="210"/>
        <v>1030.8</v>
      </c>
      <c r="AG254" s="248">
        <f t="shared" si="211"/>
        <v>1180.8</v>
      </c>
      <c r="AH254" s="246" t="e">
        <f t="shared" si="200"/>
        <v>#N/A</v>
      </c>
      <c r="AI254" s="244" t="str">
        <f t="shared" si="212"/>
        <v/>
      </c>
      <c r="AJ254" s="244" t="str">
        <f t="shared" si="213"/>
        <v/>
      </c>
      <c r="AK254" s="244" t="str">
        <f t="shared" si="214"/>
        <v/>
      </c>
      <c r="AL254" s="244" t="str">
        <f t="shared" si="215"/>
        <v/>
      </c>
      <c r="AM254" s="244" t="str">
        <f t="shared" si="216"/>
        <v/>
      </c>
      <c r="AN254" s="136" t="str">
        <f t="shared" si="206"/>
        <v/>
      </c>
      <c r="AO254" s="136" t="str">
        <f t="shared" si="206"/>
        <v/>
      </c>
      <c r="AP254" s="136" t="str">
        <f t="shared" si="206"/>
        <v/>
      </c>
      <c r="AQ254" s="136" t="str">
        <f t="shared" si="206"/>
        <v/>
      </c>
      <c r="AR254" s="136" t="str">
        <f t="shared" si="206"/>
        <v/>
      </c>
      <c r="AS254" s="292">
        <v>0</v>
      </c>
      <c r="AT254" s="292">
        <f t="shared" si="229"/>
        <v>3.1412037037037037E-2</v>
      </c>
      <c r="AU254" s="292" t="str">
        <f>draw!M$252</f>
        <v>0:1:46</v>
      </c>
      <c r="AV254" s="292">
        <f t="shared" si="207"/>
        <v>2.9826388888888888E-2</v>
      </c>
      <c r="AW254" s="293">
        <f t="shared" si="217"/>
        <v>0</v>
      </c>
      <c r="AX254" s="293">
        <f t="shared" si="218"/>
        <v>0</v>
      </c>
      <c r="AY254" s="293">
        <f t="shared" si="219"/>
        <v>0</v>
      </c>
      <c r="AZ254" s="293">
        <f t="shared" si="220"/>
        <v>14</v>
      </c>
      <c r="BA254" s="293">
        <f t="shared" si="221"/>
        <v>45</v>
      </c>
      <c r="BB254" s="293">
        <f t="shared" si="222"/>
        <v>0</v>
      </c>
      <c r="BC254" s="293">
        <f t="shared" si="223"/>
        <v>46</v>
      </c>
      <c r="BD254" s="293">
        <f t="shared" si="224"/>
        <v>1</v>
      </c>
      <c r="BE254" s="293">
        <f t="shared" si="225"/>
        <v>0</v>
      </c>
      <c r="BF254" s="294">
        <f t="shared" si="208"/>
        <v>2577</v>
      </c>
      <c r="BG254" s="294">
        <f t="shared" si="226"/>
        <v>2577</v>
      </c>
      <c r="BI254" s="136">
        <f t="shared" si="227"/>
        <v>0</v>
      </c>
    </row>
    <row r="255" spans="1:66" ht="13" hidden="1" thickBot="1" x14ac:dyDescent="0.3">
      <c r="A255" s="286">
        <f>draw!A255</f>
        <v>0</v>
      </c>
      <c r="B255" s="286">
        <f>draw!B255</f>
        <v>0</v>
      </c>
      <c r="C255" s="286">
        <f>draw!C255</f>
        <v>0</v>
      </c>
      <c r="D255" s="286">
        <f>draw!E255</f>
        <v>0</v>
      </c>
      <c r="E255" s="287">
        <f>dressage!AC255</f>
        <v>150</v>
      </c>
      <c r="F255" s="288"/>
      <c r="G255" s="289"/>
      <c r="H255" s="247"/>
      <c r="I255" s="247"/>
      <c r="J255" s="247"/>
      <c r="K255" s="247"/>
      <c r="L255" s="247"/>
      <c r="M255" s="247"/>
      <c r="N255" s="247"/>
      <c r="O255" s="247"/>
      <c r="P255" s="247"/>
      <c r="Q255" s="247"/>
      <c r="R255" s="247"/>
      <c r="S255" s="247"/>
      <c r="T255" s="247"/>
      <c r="U255" s="247"/>
      <c r="V255" s="247"/>
      <c r="W255" s="247"/>
      <c r="X255" s="247"/>
      <c r="Y255" s="247"/>
      <c r="Z255" s="247"/>
      <c r="AA255" s="247"/>
      <c r="AB255" s="247"/>
      <c r="AC255" s="247" t="s">
        <v>48</v>
      </c>
      <c r="AD255" s="290">
        <f t="shared" si="228"/>
        <v>3.1412037037037037E-2</v>
      </c>
      <c r="AE255" s="291">
        <f t="shared" si="209"/>
        <v>1030.8</v>
      </c>
      <c r="AF255" s="291">
        <f t="shared" si="210"/>
        <v>1030.8</v>
      </c>
      <c r="AG255" s="248">
        <f t="shared" si="211"/>
        <v>1180.8</v>
      </c>
      <c r="AH255" s="246" t="e">
        <f t="shared" si="200"/>
        <v>#N/A</v>
      </c>
      <c r="AI255" s="244" t="str">
        <f t="shared" si="212"/>
        <v/>
      </c>
      <c r="AJ255" s="244" t="str">
        <f t="shared" si="213"/>
        <v/>
      </c>
      <c r="AK255" s="244" t="str">
        <f t="shared" si="214"/>
        <v/>
      </c>
      <c r="AL255" s="244" t="str">
        <f t="shared" si="215"/>
        <v/>
      </c>
      <c r="AM255" s="244" t="str">
        <f t="shared" si="216"/>
        <v/>
      </c>
      <c r="AN255" s="136" t="str">
        <f t="shared" si="206"/>
        <v/>
      </c>
      <c r="AO255" s="136" t="str">
        <f t="shared" si="206"/>
        <v/>
      </c>
      <c r="AP255" s="136" t="str">
        <f t="shared" si="206"/>
        <v/>
      </c>
      <c r="AQ255" s="136" t="str">
        <f t="shared" si="206"/>
        <v/>
      </c>
      <c r="AR255" s="136" t="str">
        <f t="shared" si="206"/>
        <v/>
      </c>
      <c r="AS255" s="292">
        <v>0</v>
      </c>
      <c r="AT255" s="292">
        <f t="shared" si="229"/>
        <v>3.1412037037037037E-2</v>
      </c>
      <c r="AU255" s="292" t="str">
        <f>draw!M$252</f>
        <v>0:1:46</v>
      </c>
      <c r="AV255" s="292">
        <f t="shared" si="207"/>
        <v>2.9826388888888888E-2</v>
      </c>
      <c r="AW255" s="293">
        <f t="shared" si="217"/>
        <v>0</v>
      </c>
      <c r="AX255" s="293">
        <f t="shared" si="218"/>
        <v>0</v>
      </c>
      <c r="AY255" s="293">
        <f t="shared" si="219"/>
        <v>0</v>
      </c>
      <c r="AZ255" s="293">
        <f t="shared" si="220"/>
        <v>14</v>
      </c>
      <c r="BA255" s="293">
        <f t="shared" si="221"/>
        <v>45</v>
      </c>
      <c r="BB255" s="293">
        <f t="shared" si="222"/>
        <v>0</v>
      </c>
      <c r="BC255" s="293">
        <f t="shared" si="223"/>
        <v>46</v>
      </c>
      <c r="BD255" s="293">
        <f t="shared" si="224"/>
        <v>1</v>
      </c>
      <c r="BE255" s="293">
        <f t="shared" si="225"/>
        <v>0</v>
      </c>
      <c r="BF255" s="294">
        <f t="shared" si="208"/>
        <v>2577</v>
      </c>
      <c r="BG255" s="294">
        <f t="shared" si="226"/>
        <v>2577</v>
      </c>
      <c r="BI255" s="136">
        <f t="shared" si="227"/>
        <v>0</v>
      </c>
    </row>
    <row r="256" spans="1:66" ht="13" hidden="1" thickBot="1" x14ac:dyDescent="0.3">
      <c r="A256" s="286">
        <f>draw!A256</f>
        <v>0</v>
      </c>
      <c r="B256" s="286">
        <f>draw!B256</f>
        <v>0</v>
      </c>
      <c r="C256" s="286">
        <f>draw!C256</f>
        <v>0</v>
      </c>
      <c r="D256" s="286">
        <f>draw!E256</f>
        <v>0</v>
      </c>
      <c r="E256" s="287">
        <f>dressage!AC256</f>
        <v>150</v>
      </c>
      <c r="F256" s="288"/>
      <c r="G256" s="289"/>
      <c r="H256" s="247"/>
      <c r="I256" s="247"/>
      <c r="J256" s="247"/>
      <c r="K256" s="247"/>
      <c r="L256" s="247"/>
      <c r="M256" s="247"/>
      <c r="N256" s="247"/>
      <c r="O256" s="247"/>
      <c r="P256" s="247"/>
      <c r="Q256" s="247"/>
      <c r="R256" s="247"/>
      <c r="S256" s="247"/>
      <c r="T256" s="247"/>
      <c r="U256" s="247"/>
      <c r="V256" s="247"/>
      <c r="W256" s="247"/>
      <c r="X256" s="247"/>
      <c r="Y256" s="247"/>
      <c r="Z256" s="247"/>
      <c r="AA256" s="247"/>
      <c r="AB256" s="247"/>
      <c r="AC256" s="247" t="s">
        <v>48</v>
      </c>
      <c r="AD256" s="290">
        <f t="shared" si="228"/>
        <v>3.1412037037037037E-2</v>
      </c>
      <c r="AE256" s="291">
        <f t="shared" si="209"/>
        <v>1030.8</v>
      </c>
      <c r="AF256" s="291">
        <f t="shared" si="210"/>
        <v>1030.8</v>
      </c>
      <c r="AG256" s="248">
        <f t="shared" si="211"/>
        <v>1180.8</v>
      </c>
      <c r="AH256" s="246" t="e">
        <f t="shared" si="200"/>
        <v>#N/A</v>
      </c>
      <c r="AI256" s="244" t="str">
        <f t="shared" si="212"/>
        <v/>
      </c>
      <c r="AJ256" s="244" t="str">
        <f t="shared" si="213"/>
        <v/>
      </c>
      <c r="AK256" s="244" t="str">
        <f t="shared" si="214"/>
        <v/>
      </c>
      <c r="AL256" s="244" t="str">
        <f t="shared" si="215"/>
        <v/>
      </c>
      <c r="AM256" s="244" t="str">
        <f t="shared" si="216"/>
        <v/>
      </c>
      <c r="AN256" s="136" t="str">
        <f t="shared" si="206"/>
        <v/>
      </c>
      <c r="AO256" s="136" t="str">
        <f t="shared" si="206"/>
        <v/>
      </c>
      <c r="AP256" s="136" t="str">
        <f t="shared" si="206"/>
        <v/>
      </c>
      <c r="AQ256" s="136" t="str">
        <f t="shared" si="206"/>
        <v/>
      </c>
      <c r="AR256" s="136" t="str">
        <f t="shared" si="206"/>
        <v/>
      </c>
      <c r="AS256" s="292">
        <v>0</v>
      </c>
      <c r="AT256" s="292">
        <f t="shared" si="229"/>
        <v>3.1412037037037037E-2</v>
      </c>
      <c r="AU256" s="292" t="str">
        <f>draw!M$252</f>
        <v>0:1:46</v>
      </c>
      <c r="AV256" s="292">
        <f t="shared" si="207"/>
        <v>2.9826388888888888E-2</v>
      </c>
      <c r="AW256" s="293">
        <f t="shared" si="217"/>
        <v>0</v>
      </c>
      <c r="AX256" s="293">
        <f t="shared" si="218"/>
        <v>0</v>
      </c>
      <c r="AY256" s="293">
        <f t="shared" si="219"/>
        <v>0</v>
      </c>
      <c r="AZ256" s="293">
        <f t="shared" si="220"/>
        <v>14</v>
      </c>
      <c r="BA256" s="293">
        <f t="shared" si="221"/>
        <v>45</v>
      </c>
      <c r="BB256" s="293">
        <f t="shared" si="222"/>
        <v>0</v>
      </c>
      <c r="BC256" s="293">
        <f t="shared" si="223"/>
        <v>46</v>
      </c>
      <c r="BD256" s="293">
        <f t="shared" si="224"/>
        <v>1</v>
      </c>
      <c r="BE256" s="293">
        <f t="shared" si="225"/>
        <v>0</v>
      </c>
      <c r="BF256" s="294">
        <f t="shared" si="208"/>
        <v>2577</v>
      </c>
      <c r="BG256" s="294">
        <f t="shared" si="226"/>
        <v>2577</v>
      </c>
      <c r="BI256" s="136">
        <f t="shared" si="227"/>
        <v>0</v>
      </c>
    </row>
    <row r="257" spans="1:61" ht="13" hidden="1" thickBot="1" x14ac:dyDescent="0.3">
      <c r="A257" s="286">
        <f>draw!A257</f>
        <v>0</v>
      </c>
      <c r="B257" s="286">
        <f>draw!B257</f>
        <v>0</v>
      </c>
      <c r="C257" s="286">
        <f>draw!C257</f>
        <v>0</v>
      </c>
      <c r="D257" s="286">
        <f>draw!E257</f>
        <v>0</v>
      </c>
      <c r="E257" s="287">
        <f>dressage!AC257</f>
        <v>150</v>
      </c>
      <c r="F257" s="288"/>
      <c r="G257" s="289"/>
      <c r="H257" s="247"/>
      <c r="I257" s="247"/>
      <c r="J257" s="247"/>
      <c r="K257" s="247"/>
      <c r="L257" s="247"/>
      <c r="M257" s="247"/>
      <c r="N257" s="247"/>
      <c r="O257" s="247"/>
      <c r="P257" s="247"/>
      <c r="Q257" s="247"/>
      <c r="R257" s="247"/>
      <c r="S257" s="247"/>
      <c r="T257" s="247"/>
      <c r="U257" s="247"/>
      <c r="V257" s="247"/>
      <c r="W257" s="247"/>
      <c r="X257" s="247"/>
      <c r="Y257" s="247"/>
      <c r="Z257" s="247"/>
      <c r="AA257" s="247"/>
      <c r="AB257" s="247"/>
      <c r="AC257" s="247" t="s">
        <v>48</v>
      </c>
      <c r="AD257" s="290">
        <f t="shared" si="228"/>
        <v>3.1412037037037037E-2</v>
      </c>
      <c r="AE257" s="291">
        <f t="shared" si="209"/>
        <v>1030.8</v>
      </c>
      <c r="AF257" s="291">
        <f t="shared" si="210"/>
        <v>1030.8</v>
      </c>
      <c r="AG257" s="248">
        <f t="shared" si="211"/>
        <v>1180.8</v>
      </c>
      <c r="AH257" s="246" t="e">
        <f t="shared" si="200"/>
        <v>#N/A</v>
      </c>
      <c r="AI257" s="244" t="str">
        <f t="shared" si="212"/>
        <v/>
      </c>
      <c r="AJ257" s="244" t="str">
        <f t="shared" si="213"/>
        <v/>
      </c>
      <c r="AK257" s="244" t="str">
        <f t="shared" si="214"/>
        <v/>
      </c>
      <c r="AL257" s="244" t="str">
        <f t="shared" si="215"/>
        <v/>
      </c>
      <c r="AM257" s="244" t="str">
        <f t="shared" si="216"/>
        <v/>
      </c>
      <c r="AN257" s="136" t="str">
        <f t="shared" si="206"/>
        <v/>
      </c>
      <c r="AO257" s="136" t="str">
        <f t="shared" si="206"/>
        <v/>
      </c>
      <c r="AP257" s="136" t="str">
        <f t="shared" si="206"/>
        <v/>
      </c>
      <c r="AQ257" s="136" t="str">
        <f t="shared" si="206"/>
        <v/>
      </c>
      <c r="AR257" s="136" t="str">
        <f t="shared" si="206"/>
        <v/>
      </c>
      <c r="AS257" s="292">
        <v>0</v>
      </c>
      <c r="AT257" s="292">
        <f t="shared" si="229"/>
        <v>3.1412037037037037E-2</v>
      </c>
      <c r="AU257" s="292" t="str">
        <f>draw!M$252</f>
        <v>0:1:46</v>
      </c>
      <c r="AV257" s="292">
        <f t="shared" si="207"/>
        <v>2.9826388888888888E-2</v>
      </c>
      <c r="AW257" s="293">
        <f t="shared" si="217"/>
        <v>0</v>
      </c>
      <c r="AX257" s="293">
        <f t="shared" si="218"/>
        <v>0</v>
      </c>
      <c r="AY257" s="293">
        <f t="shared" si="219"/>
        <v>0</v>
      </c>
      <c r="AZ257" s="293">
        <f t="shared" si="220"/>
        <v>14</v>
      </c>
      <c r="BA257" s="293">
        <f t="shared" si="221"/>
        <v>45</v>
      </c>
      <c r="BB257" s="293">
        <f t="shared" si="222"/>
        <v>0</v>
      </c>
      <c r="BC257" s="293">
        <f t="shared" si="223"/>
        <v>46</v>
      </c>
      <c r="BD257" s="293">
        <f t="shared" si="224"/>
        <v>1</v>
      </c>
      <c r="BE257" s="293">
        <f t="shared" si="225"/>
        <v>0</v>
      </c>
      <c r="BF257" s="294">
        <f t="shared" si="208"/>
        <v>2577</v>
      </c>
      <c r="BG257" s="294">
        <f t="shared" si="226"/>
        <v>2577</v>
      </c>
      <c r="BI257" s="136">
        <f t="shared" si="227"/>
        <v>0</v>
      </c>
    </row>
    <row r="258" spans="1:61" ht="13" hidden="1" thickBot="1" x14ac:dyDescent="0.3">
      <c r="A258" s="286">
        <f>draw!A258</f>
        <v>0</v>
      </c>
      <c r="B258" s="286">
        <f>draw!B258</f>
        <v>0</v>
      </c>
      <c r="C258" s="286">
        <f>draw!C258</f>
        <v>0</v>
      </c>
      <c r="D258" s="286">
        <f>draw!E258</f>
        <v>0</v>
      </c>
      <c r="E258" s="287">
        <f>dressage!AC258</f>
        <v>150</v>
      </c>
      <c r="F258" s="288"/>
      <c r="G258" s="289"/>
      <c r="H258" s="247"/>
      <c r="I258" s="247"/>
      <c r="J258" s="247"/>
      <c r="K258" s="247"/>
      <c r="L258" s="247"/>
      <c r="M258" s="247"/>
      <c r="N258" s="247"/>
      <c r="O258" s="247"/>
      <c r="P258" s="247"/>
      <c r="Q258" s="247"/>
      <c r="R258" s="247"/>
      <c r="S258" s="247"/>
      <c r="T258" s="247"/>
      <c r="U258" s="247"/>
      <c r="V258" s="247"/>
      <c r="W258" s="247"/>
      <c r="X258" s="247"/>
      <c r="Y258" s="247"/>
      <c r="Z258" s="247"/>
      <c r="AA258" s="247"/>
      <c r="AB258" s="247"/>
      <c r="AC258" s="247" t="s">
        <v>48</v>
      </c>
      <c r="AD258" s="290">
        <f t="shared" si="228"/>
        <v>3.1412037037037037E-2</v>
      </c>
      <c r="AE258" s="291">
        <f t="shared" si="209"/>
        <v>1030.8</v>
      </c>
      <c r="AF258" s="291">
        <f t="shared" si="210"/>
        <v>1030.8</v>
      </c>
      <c r="AG258" s="248">
        <f t="shared" si="211"/>
        <v>1180.8</v>
      </c>
      <c r="AH258" s="246" t="e">
        <f t="shared" si="200"/>
        <v>#N/A</v>
      </c>
      <c r="AI258" s="244" t="str">
        <f t="shared" si="212"/>
        <v/>
      </c>
      <c r="AJ258" s="244" t="str">
        <f t="shared" si="213"/>
        <v/>
      </c>
      <c r="AK258" s="244" t="str">
        <f t="shared" si="214"/>
        <v/>
      </c>
      <c r="AL258" s="244" t="str">
        <f t="shared" si="215"/>
        <v/>
      </c>
      <c r="AM258" s="244" t="str">
        <f t="shared" si="216"/>
        <v/>
      </c>
      <c r="AN258" s="136" t="str">
        <f t="shared" si="206"/>
        <v/>
      </c>
      <c r="AO258" s="136" t="str">
        <f t="shared" si="206"/>
        <v/>
      </c>
      <c r="AP258" s="136" t="str">
        <f t="shared" si="206"/>
        <v/>
      </c>
      <c r="AQ258" s="136" t="str">
        <f t="shared" si="206"/>
        <v/>
      </c>
      <c r="AR258" s="136" t="str">
        <f t="shared" si="206"/>
        <v/>
      </c>
      <c r="AS258" s="292">
        <v>0</v>
      </c>
      <c r="AT258" s="292">
        <f t="shared" si="229"/>
        <v>3.1412037037037037E-2</v>
      </c>
      <c r="AU258" s="292" t="str">
        <f>draw!M$252</f>
        <v>0:1:46</v>
      </c>
      <c r="AV258" s="292">
        <f t="shared" si="207"/>
        <v>2.9826388888888888E-2</v>
      </c>
      <c r="AW258" s="293">
        <f t="shared" si="217"/>
        <v>0</v>
      </c>
      <c r="AX258" s="293">
        <f t="shared" si="218"/>
        <v>0</v>
      </c>
      <c r="AY258" s="293">
        <f t="shared" si="219"/>
        <v>0</v>
      </c>
      <c r="AZ258" s="293">
        <f t="shared" si="220"/>
        <v>14</v>
      </c>
      <c r="BA258" s="293">
        <f t="shared" si="221"/>
        <v>45</v>
      </c>
      <c r="BB258" s="293">
        <f t="shared" si="222"/>
        <v>0</v>
      </c>
      <c r="BC258" s="293">
        <f t="shared" si="223"/>
        <v>46</v>
      </c>
      <c r="BD258" s="293">
        <f t="shared" si="224"/>
        <v>1</v>
      </c>
      <c r="BE258" s="293">
        <f t="shared" si="225"/>
        <v>0</v>
      </c>
      <c r="BF258" s="294">
        <f t="shared" si="208"/>
        <v>2577</v>
      </c>
      <c r="BG258" s="294">
        <f t="shared" si="226"/>
        <v>2577</v>
      </c>
      <c r="BI258" s="136">
        <f t="shared" si="227"/>
        <v>0</v>
      </c>
    </row>
    <row r="259" spans="1:61" ht="13" hidden="1" thickBot="1" x14ac:dyDescent="0.3">
      <c r="A259" s="286">
        <f>draw!A259</f>
        <v>0</v>
      </c>
      <c r="B259" s="286">
        <f>draw!B259</f>
        <v>0</v>
      </c>
      <c r="C259" s="286">
        <f>draw!C259</f>
        <v>0</v>
      </c>
      <c r="D259" s="286">
        <f>draw!E259</f>
        <v>0</v>
      </c>
      <c r="E259" s="287">
        <f>dressage!AC259</f>
        <v>150</v>
      </c>
      <c r="F259" s="288"/>
      <c r="G259" s="289"/>
      <c r="H259" s="247"/>
      <c r="I259" s="247"/>
      <c r="J259" s="247"/>
      <c r="K259" s="247"/>
      <c r="L259" s="247"/>
      <c r="M259" s="247"/>
      <c r="N259" s="247"/>
      <c r="O259" s="247"/>
      <c r="P259" s="247"/>
      <c r="Q259" s="247"/>
      <c r="R259" s="247"/>
      <c r="S259" s="247"/>
      <c r="T259" s="247"/>
      <c r="U259" s="247"/>
      <c r="V259" s="247"/>
      <c r="W259" s="247"/>
      <c r="X259" s="247"/>
      <c r="Y259" s="247"/>
      <c r="Z259" s="247"/>
      <c r="AA259" s="247"/>
      <c r="AB259" s="247"/>
      <c r="AC259" s="247" t="s">
        <v>48</v>
      </c>
      <c r="AD259" s="290">
        <f t="shared" si="228"/>
        <v>3.1412037037037037E-2</v>
      </c>
      <c r="AE259" s="291">
        <f t="shared" si="209"/>
        <v>1030.8</v>
      </c>
      <c r="AF259" s="291">
        <f t="shared" si="210"/>
        <v>1030.8</v>
      </c>
      <c r="AG259" s="248">
        <f t="shared" si="211"/>
        <v>1180.8</v>
      </c>
      <c r="AH259" s="246" t="e">
        <f t="shared" si="200"/>
        <v>#N/A</v>
      </c>
      <c r="AI259" s="244" t="str">
        <f t="shared" si="212"/>
        <v/>
      </c>
      <c r="AJ259" s="244" t="str">
        <f t="shared" si="213"/>
        <v/>
      </c>
      <c r="AK259" s="244" t="str">
        <f t="shared" si="214"/>
        <v/>
      </c>
      <c r="AL259" s="244" t="str">
        <f t="shared" si="215"/>
        <v/>
      </c>
      <c r="AM259" s="244" t="str">
        <f t="shared" si="216"/>
        <v/>
      </c>
      <c r="AN259" s="136" t="str">
        <f t="shared" si="206"/>
        <v/>
      </c>
      <c r="AO259" s="136" t="str">
        <f t="shared" si="206"/>
        <v/>
      </c>
      <c r="AP259" s="136" t="str">
        <f t="shared" si="206"/>
        <v/>
      </c>
      <c r="AQ259" s="136" t="str">
        <f t="shared" si="206"/>
        <v/>
      </c>
      <c r="AR259" s="136" t="str">
        <f t="shared" si="206"/>
        <v/>
      </c>
      <c r="AS259" s="292">
        <v>0</v>
      </c>
      <c r="AT259" s="292">
        <f t="shared" si="229"/>
        <v>3.1412037037037037E-2</v>
      </c>
      <c r="AU259" s="292" t="str">
        <f>draw!M$252</f>
        <v>0:1:46</v>
      </c>
      <c r="AV259" s="292">
        <f t="shared" si="207"/>
        <v>2.9826388888888888E-2</v>
      </c>
      <c r="AW259" s="293">
        <f t="shared" si="217"/>
        <v>0</v>
      </c>
      <c r="AX259" s="293">
        <f t="shared" si="218"/>
        <v>0</v>
      </c>
      <c r="AY259" s="293">
        <f t="shared" si="219"/>
        <v>0</v>
      </c>
      <c r="AZ259" s="293">
        <f t="shared" si="220"/>
        <v>14</v>
      </c>
      <c r="BA259" s="293">
        <f t="shared" si="221"/>
        <v>45</v>
      </c>
      <c r="BB259" s="293">
        <f t="shared" si="222"/>
        <v>0</v>
      </c>
      <c r="BC259" s="293">
        <f t="shared" si="223"/>
        <v>46</v>
      </c>
      <c r="BD259" s="293">
        <f t="shared" si="224"/>
        <v>1</v>
      </c>
      <c r="BE259" s="293">
        <f t="shared" si="225"/>
        <v>0</v>
      </c>
      <c r="BF259" s="294">
        <f t="shared" si="208"/>
        <v>2577</v>
      </c>
      <c r="BG259" s="294">
        <f t="shared" si="226"/>
        <v>2577</v>
      </c>
      <c r="BI259" s="136">
        <f t="shared" si="227"/>
        <v>0</v>
      </c>
    </row>
    <row r="260" spans="1:61" ht="13" hidden="1" thickBot="1" x14ac:dyDescent="0.3">
      <c r="A260" s="286">
        <f>draw!A260</f>
        <v>0</v>
      </c>
      <c r="B260" s="286">
        <f>draw!B260</f>
        <v>0</v>
      </c>
      <c r="C260" s="286">
        <f>draw!C260</f>
        <v>0</v>
      </c>
      <c r="D260" s="286">
        <f>draw!E260</f>
        <v>0</v>
      </c>
      <c r="E260" s="287">
        <f>dressage!AC260</f>
        <v>150</v>
      </c>
      <c r="F260" s="288"/>
      <c r="G260" s="289"/>
      <c r="H260" s="247"/>
      <c r="I260" s="247"/>
      <c r="J260" s="247"/>
      <c r="K260" s="247"/>
      <c r="L260" s="247"/>
      <c r="M260" s="247"/>
      <c r="N260" s="247"/>
      <c r="O260" s="247"/>
      <c r="P260" s="247"/>
      <c r="Q260" s="247"/>
      <c r="R260" s="247"/>
      <c r="S260" s="247"/>
      <c r="T260" s="247"/>
      <c r="U260" s="247"/>
      <c r="V260" s="247"/>
      <c r="W260" s="247"/>
      <c r="X260" s="247"/>
      <c r="Y260" s="247"/>
      <c r="Z260" s="247"/>
      <c r="AA260" s="247"/>
      <c r="AB260" s="247"/>
      <c r="AC260" s="247" t="s">
        <v>48</v>
      </c>
      <c r="AD260" s="290">
        <f t="shared" si="228"/>
        <v>3.1412037037037037E-2</v>
      </c>
      <c r="AE260" s="291">
        <f t="shared" si="209"/>
        <v>1030.8</v>
      </c>
      <c r="AF260" s="291">
        <f t="shared" si="210"/>
        <v>1030.8</v>
      </c>
      <c r="AG260" s="248">
        <f t="shared" si="211"/>
        <v>1180.8</v>
      </c>
      <c r="AH260" s="246" t="e">
        <f t="shared" si="200"/>
        <v>#N/A</v>
      </c>
      <c r="AI260" s="244" t="str">
        <f t="shared" si="212"/>
        <v/>
      </c>
      <c r="AJ260" s="244" t="str">
        <f t="shared" si="213"/>
        <v/>
      </c>
      <c r="AK260" s="244" t="str">
        <f t="shared" si="214"/>
        <v/>
      </c>
      <c r="AL260" s="244" t="str">
        <f t="shared" si="215"/>
        <v/>
      </c>
      <c r="AM260" s="244" t="str">
        <f t="shared" si="216"/>
        <v/>
      </c>
      <c r="AN260" s="136" t="str">
        <f t="shared" si="206"/>
        <v/>
      </c>
      <c r="AO260" s="136" t="str">
        <f t="shared" si="206"/>
        <v/>
      </c>
      <c r="AP260" s="136" t="str">
        <f t="shared" si="206"/>
        <v/>
      </c>
      <c r="AQ260" s="136" t="str">
        <f t="shared" si="206"/>
        <v/>
      </c>
      <c r="AR260" s="136" t="str">
        <f t="shared" si="206"/>
        <v/>
      </c>
      <c r="AS260" s="292">
        <v>0</v>
      </c>
      <c r="AT260" s="292">
        <f t="shared" si="229"/>
        <v>3.1412037037037037E-2</v>
      </c>
      <c r="AU260" s="292" t="str">
        <f>draw!M$252</f>
        <v>0:1:46</v>
      </c>
      <c r="AV260" s="292">
        <f t="shared" si="207"/>
        <v>2.9826388888888888E-2</v>
      </c>
      <c r="AW260" s="293">
        <f t="shared" si="217"/>
        <v>0</v>
      </c>
      <c r="AX260" s="293">
        <f t="shared" si="218"/>
        <v>0</v>
      </c>
      <c r="AY260" s="293">
        <f t="shared" si="219"/>
        <v>0</v>
      </c>
      <c r="AZ260" s="293">
        <f t="shared" si="220"/>
        <v>14</v>
      </c>
      <c r="BA260" s="293">
        <f t="shared" si="221"/>
        <v>45</v>
      </c>
      <c r="BB260" s="293">
        <f t="shared" si="222"/>
        <v>0</v>
      </c>
      <c r="BC260" s="293">
        <f t="shared" si="223"/>
        <v>46</v>
      </c>
      <c r="BD260" s="293">
        <f t="shared" si="224"/>
        <v>1</v>
      </c>
      <c r="BE260" s="293">
        <f t="shared" si="225"/>
        <v>0</v>
      </c>
      <c r="BF260" s="294">
        <f t="shared" si="208"/>
        <v>2577</v>
      </c>
      <c r="BG260" s="294">
        <f t="shared" si="226"/>
        <v>2577</v>
      </c>
      <c r="BI260" s="136">
        <f t="shared" si="227"/>
        <v>0</v>
      </c>
    </row>
    <row r="261" spans="1:61" ht="13" hidden="1" thickBot="1" x14ac:dyDescent="0.3">
      <c r="A261" s="286">
        <f>draw!A261</f>
        <v>0</v>
      </c>
      <c r="B261" s="286">
        <f>draw!B261</f>
        <v>0</v>
      </c>
      <c r="C261" s="286">
        <f>draw!C261</f>
        <v>0</v>
      </c>
      <c r="D261" s="286">
        <f>draw!E261</f>
        <v>0</v>
      </c>
      <c r="E261" s="287">
        <f>dressage!AC261</f>
        <v>150</v>
      </c>
      <c r="F261" s="288"/>
      <c r="G261" s="289"/>
      <c r="H261" s="247"/>
      <c r="I261" s="247"/>
      <c r="J261" s="247"/>
      <c r="K261" s="247"/>
      <c r="L261" s="247"/>
      <c r="M261" s="247"/>
      <c r="N261" s="247"/>
      <c r="O261" s="247"/>
      <c r="P261" s="247"/>
      <c r="Q261" s="247"/>
      <c r="R261" s="247"/>
      <c r="S261" s="247"/>
      <c r="T261" s="247"/>
      <c r="U261" s="247"/>
      <c r="V261" s="247"/>
      <c r="W261" s="247"/>
      <c r="X261" s="247"/>
      <c r="Y261" s="247"/>
      <c r="Z261" s="247"/>
      <c r="AA261" s="247"/>
      <c r="AB261" s="247"/>
      <c r="AC261" s="247" t="s">
        <v>48</v>
      </c>
      <c r="AD261" s="290">
        <f t="shared" si="228"/>
        <v>3.1412037037037037E-2</v>
      </c>
      <c r="AE261" s="291">
        <f t="shared" si="209"/>
        <v>1030.8</v>
      </c>
      <c r="AF261" s="291">
        <f t="shared" si="210"/>
        <v>1030.8</v>
      </c>
      <c r="AG261" s="248">
        <f t="shared" si="211"/>
        <v>1180.8</v>
      </c>
      <c r="AH261" s="246" t="e">
        <f t="shared" si="200"/>
        <v>#N/A</v>
      </c>
      <c r="AI261" s="244" t="str">
        <f t="shared" si="212"/>
        <v/>
      </c>
      <c r="AJ261" s="244" t="str">
        <f t="shared" si="213"/>
        <v/>
      </c>
      <c r="AK261" s="244" t="str">
        <f t="shared" si="214"/>
        <v/>
      </c>
      <c r="AL261" s="244" t="str">
        <f t="shared" si="215"/>
        <v/>
      </c>
      <c r="AM261" s="244" t="str">
        <f t="shared" si="216"/>
        <v/>
      </c>
      <c r="AN261" s="136" t="str">
        <f t="shared" si="206"/>
        <v/>
      </c>
      <c r="AO261" s="136" t="str">
        <f t="shared" si="206"/>
        <v/>
      </c>
      <c r="AP261" s="136" t="str">
        <f t="shared" si="206"/>
        <v/>
      </c>
      <c r="AQ261" s="136" t="str">
        <f t="shared" si="206"/>
        <v/>
      </c>
      <c r="AR261" s="136" t="str">
        <f t="shared" si="206"/>
        <v/>
      </c>
      <c r="AS261" s="292">
        <v>0</v>
      </c>
      <c r="AT261" s="292">
        <f t="shared" si="229"/>
        <v>3.1412037037037037E-2</v>
      </c>
      <c r="AU261" s="292" t="str">
        <f>draw!M$252</f>
        <v>0:1:46</v>
      </c>
      <c r="AV261" s="292">
        <f t="shared" si="207"/>
        <v>2.9826388888888888E-2</v>
      </c>
      <c r="AW261" s="293">
        <f t="shared" si="217"/>
        <v>0</v>
      </c>
      <c r="AX261" s="293">
        <f t="shared" si="218"/>
        <v>0</v>
      </c>
      <c r="AY261" s="293">
        <f t="shared" si="219"/>
        <v>0</v>
      </c>
      <c r="AZ261" s="293">
        <f t="shared" si="220"/>
        <v>14</v>
      </c>
      <c r="BA261" s="293">
        <f t="shared" si="221"/>
        <v>45</v>
      </c>
      <c r="BB261" s="293">
        <f t="shared" si="222"/>
        <v>0</v>
      </c>
      <c r="BC261" s="293">
        <f t="shared" si="223"/>
        <v>46</v>
      </c>
      <c r="BD261" s="293">
        <f t="shared" si="224"/>
        <v>1</v>
      </c>
      <c r="BE261" s="293">
        <f t="shared" si="225"/>
        <v>0</v>
      </c>
      <c r="BF261" s="294">
        <f t="shared" si="208"/>
        <v>2577</v>
      </c>
      <c r="BG261" s="294">
        <f t="shared" si="226"/>
        <v>2577</v>
      </c>
      <c r="BI261" s="136">
        <f t="shared" si="227"/>
        <v>0</v>
      </c>
    </row>
    <row r="262" spans="1:61" ht="13" hidden="1" thickBot="1" x14ac:dyDescent="0.3">
      <c r="A262" s="286">
        <f>draw!A262</f>
        <v>0</v>
      </c>
      <c r="B262" s="286">
        <f>draw!B262</f>
        <v>0</v>
      </c>
      <c r="C262" s="286">
        <f>draw!C262</f>
        <v>0</v>
      </c>
      <c r="D262" s="286">
        <f>draw!E262</f>
        <v>0</v>
      </c>
      <c r="E262" s="287">
        <f>dressage!AC262</f>
        <v>150</v>
      </c>
      <c r="F262" s="288"/>
      <c r="G262" s="289"/>
      <c r="H262" s="247"/>
      <c r="I262" s="247"/>
      <c r="J262" s="247"/>
      <c r="K262" s="247"/>
      <c r="L262" s="247"/>
      <c r="M262" s="247"/>
      <c r="N262" s="247"/>
      <c r="O262" s="247"/>
      <c r="P262" s="247"/>
      <c r="Q262" s="247"/>
      <c r="R262" s="247"/>
      <c r="S262" s="247"/>
      <c r="T262" s="247"/>
      <c r="U262" s="247"/>
      <c r="V262" s="247"/>
      <c r="W262" s="247"/>
      <c r="X262" s="247"/>
      <c r="Y262" s="247"/>
      <c r="Z262" s="247"/>
      <c r="AA262" s="247"/>
      <c r="AB262" s="247"/>
      <c r="AC262" s="247" t="s">
        <v>48</v>
      </c>
      <c r="AD262" s="290">
        <f t="shared" si="228"/>
        <v>3.1412037037037037E-2</v>
      </c>
      <c r="AE262" s="291">
        <f t="shared" si="209"/>
        <v>1030.8</v>
      </c>
      <c r="AF262" s="291">
        <f t="shared" si="210"/>
        <v>1030.8</v>
      </c>
      <c r="AG262" s="248">
        <f t="shared" si="211"/>
        <v>1180.8</v>
      </c>
      <c r="AH262" s="246" t="e">
        <f t="shared" si="200"/>
        <v>#N/A</v>
      </c>
      <c r="AI262" s="244" t="str">
        <f t="shared" si="212"/>
        <v/>
      </c>
      <c r="AJ262" s="244" t="str">
        <f t="shared" si="213"/>
        <v/>
      </c>
      <c r="AK262" s="244" t="str">
        <f t="shared" si="214"/>
        <v/>
      </c>
      <c r="AL262" s="244" t="str">
        <f t="shared" si="215"/>
        <v/>
      </c>
      <c r="AM262" s="244" t="str">
        <f t="shared" si="216"/>
        <v/>
      </c>
      <c r="AN262" s="136" t="str">
        <f t="shared" si="206"/>
        <v/>
      </c>
      <c r="AO262" s="136" t="str">
        <f t="shared" si="206"/>
        <v/>
      </c>
      <c r="AP262" s="136" t="str">
        <f t="shared" si="206"/>
        <v/>
      </c>
      <c r="AQ262" s="136" t="str">
        <f t="shared" si="206"/>
        <v/>
      </c>
      <c r="AR262" s="136" t="str">
        <f t="shared" si="206"/>
        <v/>
      </c>
      <c r="AS262" s="292">
        <v>0</v>
      </c>
      <c r="AT262" s="292">
        <f t="shared" si="229"/>
        <v>3.1412037037037037E-2</v>
      </c>
      <c r="AU262" s="292" t="str">
        <f>draw!M$252</f>
        <v>0:1:46</v>
      </c>
      <c r="AV262" s="292">
        <f t="shared" si="207"/>
        <v>2.9826388888888888E-2</v>
      </c>
      <c r="AW262" s="293">
        <f t="shared" si="217"/>
        <v>0</v>
      </c>
      <c r="AX262" s="293">
        <f t="shared" si="218"/>
        <v>0</v>
      </c>
      <c r="AY262" s="293">
        <f t="shared" si="219"/>
        <v>0</v>
      </c>
      <c r="AZ262" s="293">
        <f t="shared" si="220"/>
        <v>14</v>
      </c>
      <c r="BA262" s="293">
        <f t="shared" si="221"/>
        <v>45</v>
      </c>
      <c r="BB262" s="293">
        <f t="shared" si="222"/>
        <v>0</v>
      </c>
      <c r="BC262" s="293">
        <f t="shared" si="223"/>
        <v>46</v>
      </c>
      <c r="BD262" s="293">
        <f t="shared" si="224"/>
        <v>1</v>
      </c>
      <c r="BE262" s="293">
        <f t="shared" si="225"/>
        <v>0</v>
      </c>
      <c r="BF262" s="294">
        <f t="shared" si="208"/>
        <v>2577</v>
      </c>
      <c r="BG262" s="294">
        <f t="shared" si="226"/>
        <v>2577</v>
      </c>
      <c r="BI262" s="136">
        <f t="shared" si="227"/>
        <v>0</v>
      </c>
    </row>
    <row r="263" spans="1:61" ht="13" hidden="1" thickBot="1" x14ac:dyDescent="0.3">
      <c r="A263" s="286">
        <f>draw!A263</f>
        <v>0</v>
      </c>
      <c r="B263" s="286">
        <f>draw!B263</f>
        <v>0</v>
      </c>
      <c r="C263" s="286">
        <f>draw!C263</f>
        <v>0</v>
      </c>
      <c r="D263" s="286">
        <f>draw!E263</f>
        <v>0</v>
      </c>
      <c r="E263" s="287">
        <f>dressage!AC263</f>
        <v>150</v>
      </c>
      <c r="F263" s="288"/>
      <c r="G263" s="289"/>
      <c r="H263" s="247"/>
      <c r="I263" s="247"/>
      <c r="J263" s="247"/>
      <c r="K263" s="247"/>
      <c r="L263" s="247"/>
      <c r="M263" s="247"/>
      <c r="N263" s="247"/>
      <c r="O263" s="247"/>
      <c r="P263" s="247"/>
      <c r="Q263" s="247"/>
      <c r="R263" s="247"/>
      <c r="S263" s="247"/>
      <c r="T263" s="247"/>
      <c r="U263" s="247"/>
      <c r="V263" s="247"/>
      <c r="W263" s="247"/>
      <c r="X263" s="247"/>
      <c r="Y263" s="247"/>
      <c r="Z263" s="247"/>
      <c r="AA263" s="247"/>
      <c r="AB263" s="247"/>
      <c r="AC263" s="247" t="s">
        <v>48</v>
      </c>
      <c r="AD263" s="290">
        <f t="shared" si="228"/>
        <v>3.1412037037037037E-2</v>
      </c>
      <c r="AE263" s="291">
        <f t="shared" si="209"/>
        <v>1030.8</v>
      </c>
      <c r="AF263" s="291">
        <f t="shared" si="210"/>
        <v>1030.8</v>
      </c>
      <c r="AG263" s="248">
        <f t="shared" si="211"/>
        <v>1180.8</v>
      </c>
      <c r="AH263" s="246" t="e">
        <f t="shared" si="200"/>
        <v>#N/A</v>
      </c>
      <c r="AI263" s="244" t="str">
        <f t="shared" si="212"/>
        <v/>
      </c>
      <c r="AJ263" s="244" t="str">
        <f t="shared" si="213"/>
        <v/>
      </c>
      <c r="AK263" s="244" t="str">
        <f t="shared" si="214"/>
        <v/>
      </c>
      <c r="AL263" s="244" t="str">
        <f t="shared" si="215"/>
        <v/>
      </c>
      <c r="AM263" s="244" t="str">
        <f t="shared" si="216"/>
        <v/>
      </c>
      <c r="AN263" s="136" t="str">
        <f t="shared" si="206"/>
        <v/>
      </c>
      <c r="AO263" s="136" t="str">
        <f t="shared" si="206"/>
        <v/>
      </c>
      <c r="AP263" s="136" t="str">
        <f t="shared" si="206"/>
        <v/>
      </c>
      <c r="AQ263" s="136" t="str">
        <f t="shared" si="206"/>
        <v/>
      </c>
      <c r="AR263" s="136" t="str">
        <f t="shared" si="206"/>
        <v/>
      </c>
      <c r="AS263" s="292">
        <v>0</v>
      </c>
      <c r="AT263" s="292">
        <f t="shared" si="229"/>
        <v>3.1412037037037037E-2</v>
      </c>
      <c r="AU263" s="292" t="str">
        <f>draw!M$252</f>
        <v>0:1:46</v>
      </c>
      <c r="AV263" s="292">
        <f t="shared" si="207"/>
        <v>2.9826388888888888E-2</v>
      </c>
      <c r="AW263" s="293">
        <f t="shared" si="217"/>
        <v>0</v>
      </c>
      <c r="AX263" s="293">
        <f t="shared" si="218"/>
        <v>0</v>
      </c>
      <c r="AY263" s="293">
        <f t="shared" si="219"/>
        <v>0</v>
      </c>
      <c r="AZ263" s="293">
        <f t="shared" si="220"/>
        <v>14</v>
      </c>
      <c r="BA263" s="293">
        <f t="shared" si="221"/>
        <v>45</v>
      </c>
      <c r="BB263" s="293">
        <f t="shared" si="222"/>
        <v>0</v>
      </c>
      <c r="BC263" s="293">
        <f t="shared" si="223"/>
        <v>46</v>
      </c>
      <c r="BD263" s="293">
        <f t="shared" si="224"/>
        <v>1</v>
      </c>
      <c r="BE263" s="293">
        <f t="shared" si="225"/>
        <v>0</v>
      </c>
      <c r="BF263" s="294">
        <f t="shared" si="208"/>
        <v>2577</v>
      </c>
      <c r="BG263" s="294">
        <f t="shared" si="226"/>
        <v>2577</v>
      </c>
      <c r="BI263" s="136">
        <f t="shared" si="227"/>
        <v>0</v>
      </c>
    </row>
    <row r="264" spans="1:61" ht="13" hidden="1" thickBot="1" x14ac:dyDescent="0.3">
      <c r="A264" s="286">
        <f>draw!A264</f>
        <v>0</v>
      </c>
      <c r="B264" s="286">
        <f>draw!B264</f>
        <v>0</v>
      </c>
      <c r="C264" s="286">
        <f>draw!C264</f>
        <v>0</v>
      </c>
      <c r="D264" s="286">
        <f>draw!E264</f>
        <v>0</v>
      </c>
      <c r="E264" s="287">
        <f>dressage!AC264</f>
        <v>150</v>
      </c>
      <c r="F264" s="288"/>
      <c r="G264" s="289"/>
      <c r="H264" s="247"/>
      <c r="I264" s="247"/>
      <c r="J264" s="247"/>
      <c r="K264" s="247"/>
      <c r="L264" s="247"/>
      <c r="M264" s="247"/>
      <c r="N264" s="247"/>
      <c r="O264" s="247"/>
      <c r="P264" s="247"/>
      <c r="Q264" s="247"/>
      <c r="R264" s="247"/>
      <c r="S264" s="247"/>
      <c r="T264" s="247"/>
      <c r="U264" s="247"/>
      <c r="V264" s="247"/>
      <c r="W264" s="247"/>
      <c r="X264" s="247"/>
      <c r="Y264" s="247"/>
      <c r="Z264" s="247"/>
      <c r="AA264" s="247"/>
      <c r="AB264" s="247"/>
      <c r="AC264" s="247" t="s">
        <v>48</v>
      </c>
      <c r="AD264" s="290">
        <f t="shared" si="228"/>
        <v>3.1412037037037037E-2</v>
      </c>
      <c r="AE264" s="291">
        <f t="shared" si="209"/>
        <v>1030.8</v>
      </c>
      <c r="AF264" s="291">
        <f t="shared" si="210"/>
        <v>1030.8</v>
      </c>
      <c r="AG264" s="248">
        <f t="shared" si="211"/>
        <v>1180.8</v>
      </c>
      <c r="AH264" s="246" t="e">
        <f t="shared" si="200"/>
        <v>#N/A</v>
      </c>
      <c r="AI264" s="244" t="str">
        <f t="shared" si="212"/>
        <v/>
      </c>
      <c r="AJ264" s="244" t="str">
        <f t="shared" si="213"/>
        <v/>
      </c>
      <c r="AK264" s="244" t="str">
        <f t="shared" si="214"/>
        <v/>
      </c>
      <c r="AL264" s="244" t="str">
        <f t="shared" si="215"/>
        <v/>
      </c>
      <c r="AM264" s="244" t="str">
        <f t="shared" si="216"/>
        <v/>
      </c>
      <c r="AN264" s="136" t="str">
        <f t="shared" si="206"/>
        <v/>
      </c>
      <c r="AO264" s="136" t="str">
        <f t="shared" si="206"/>
        <v/>
      </c>
      <c r="AP264" s="136" t="str">
        <f t="shared" si="206"/>
        <v/>
      </c>
      <c r="AQ264" s="136" t="str">
        <f t="shared" si="206"/>
        <v/>
      </c>
      <c r="AR264" s="136" t="str">
        <f t="shared" si="206"/>
        <v/>
      </c>
      <c r="AS264" s="292">
        <v>0</v>
      </c>
      <c r="AT264" s="292">
        <f t="shared" si="229"/>
        <v>3.1412037037037037E-2</v>
      </c>
      <c r="AU264" s="292" t="str">
        <f>draw!M$252</f>
        <v>0:1:46</v>
      </c>
      <c r="AV264" s="292">
        <f t="shared" si="207"/>
        <v>2.9826388888888888E-2</v>
      </c>
      <c r="AW264" s="293">
        <f t="shared" si="217"/>
        <v>0</v>
      </c>
      <c r="AX264" s="293">
        <f t="shared" si="218"/>
        <v>0</v>
      </c>
      <c r="AY264" s="293">
        <f t="shared" si="219"/>
        <v>0</v>
      </c>
      <c r="AZ264" s="293">
        <f t="shared" si="220"/>
        <v>14</v>
      </c>
      <c r="BA264" s="293">
        <f t="shared" si="221"/>
        <v>45</v>
      </c>
      <c r="BB264" s="293">
        <f t="shared" si="222"/>
        <v>0</v>
      </c>
      <c r="BC264" s="293">
        <f t="shared" si="223"/>
        <v>46</v>
      </c>
      <c r="BD264" s="293">
        <f t="shared" si="224"/>
        <v>1</v>
      </c>
      <c r="BE264" s="293">
        <f t="shared" si="225"/>
        <v>0</v>
      </c>
      <c r="BF264" s="294">
        <f t="shared" si="208"/>
        <v>2577</v>
      </c>
      <c r="BG264" s="294">
        <f t="shared" si="226"/>
        <v>2577</v>
      </c>
      <c r="BI264" s="136">
        <f t="shared" si="227"/>
        <v>0</v>
      </c>
    </row>
    <row r="265" spans="1:61" ht="13" hidden="1" thickBot="1" x14ac:dyDescent="0.3">
      <c r="A265" s="286">
        <f>draw!A265</f>
        <v>0</v>
      </c>
      <c r="B265" s="286">
        <f>draw!B265</f>
        <v>0</v>
      </c>
      <c r="C265" s="286">
        <f>draw!C265</f>
        <v>0</v>
      </c>
      <c r="D265" s="286">
        <f>draw!E265</f>
        <v>0</v>
      </c>
      <c r="E265" s="287">
        <f>dressage!AC265</f>
        <v>150</v>
      </c>
      <c r="F265" s="288"/>
      <c r="G265" s="289"/>
      <c r="H265" s="247"/>
      <c r="I265" s="247"/>
      <c r="J265" s="247"/>
      <c r="K265" s="247"/>
      <c r="L265" s="247"/>
      <c r="M265" s="247"/>
      <c r="N265" s="247"/>
      <c r="O265" s="247"/>
      <c r="P265" s="247"/>
      <c r="Q265" s="247"/>
      <c r="R265" s="247"/>
      <c r="S265" s="247"/>
      <c r="T265" s="247"/>
      <c r="U265" s="247"/>
      <c r="V265" s="247"/>
      <c r="W265" s="247"/>
      <c r="X265" s="247"/>
      <c r="Y265" s="247"/>
      <c r="Z265" s="247"/>
      <c r="AA265" s="247"/>
      <c r="AB265" s="247"/>
      <c r="AC265" s="247" t="s">
        <v>48</v>
      </c>
      <c r="AD265" s="290">
        <f t="shared" si="228"/>
        <v>3.1412037037037037E-2</v>
      </c>
      <c r="AE265" s="291">
        <f t="shared" si="209"/>
        <v>1030.8</v>
      </c>
      <c r="AF265" s="291">
        <f t="shared" si="210"/>
        <v>1030.8</v>
      </c>
      <c r="AG265" s="248">
        <f t="shared" si="211"/>
        <v>1180.8</v>
      </c>
      <c r="AH265" s="246" t="e">
        <f t="shared" si="200"/>
        <v>#N/A</v>
      </c>
      <c r="AI265" s="244" t="str">
        <f t="shared" si="212"/>
        <v/>
      </c>
      <c r="AJ265" s="244" t="str">
        <f t="shared" si="213"/>
        <v/>
      </c>
      <c r="AK265" s="244" t="str">
        <f t="shared" si="214"/>
        <v/>
      </c>
      <c r="AL265" s="244" t="str">
        <f t="shared" si="215"/>
        <v/>
      </c>
      <c r="AM265" s="244" t="str">
        <f t="shared" si="216"/>
        <v/>
      </c>
      <c r="AN265" s="136" t="str">
        <f t="shared" si="206"/>
        <v/>
      </c>
      <c r="AO265" s="136" t="str">
        <f t="shared" si="206"/>
        <v/>
      </c>
      <c r="AP265" s="136" t="str">
        <f t="shared" si="206"/>
        <v/>
      </c>
      <c r="AQ265" s="136" t="str">
        <f t="shared" si="206"/>
        <v/>
      </c>
      <c r="AR265" s="136" t="str">
        <f t="shared" si="206"/>
        <v/>
      </c>
      <c r="AS265" s="292">
        <v>0</v>
      </c>
      <c r="AT265" s="292">
        <f t="shared" si="229"/>
        <v>3.1412037037037037E-2</v>
      </c>
      <c r="AU265" s="292" t="str">
        <f>draw!M$252</f>
        <v>0:1:46</v>
      </c>
      <c r="AV265" s="292">
        <f t="shared" si="207"/>
        <v>2.9826388888888888E-2</v>
      </c>
      <c r="AW265" s="293">
        <f t="shared" si="217"/>
        <v>0</v>
      </c>
      <c r="AX265" s="293">
        <f t="shared" si="218"/>
        <v>0</v>
      </c>
      <c r="AY265" s="293">
        <f t="shared" si="219"/>
        <v>0</v>
      </c>
      <c r="AZ265" s="293">
        <f t="shared" si="220"/>
        <v>14</v>
      </c>
      <c r="BA265" s="293">
        <f t="shared" si="221"/>
        <v>45</v>
      </c>
      <c r="BB265" s="293">
        <f t="shared" si="222"/>
        <v>0</v>
      </c>
      <c r="BC265" s="293">
        <f t="shared" si="223"/>
        <v>46</v>
      </c>
      <c r="BD265" s="293">
        <f t="shared" si="224"/>
        <v>1</v>
      </c>
      <c r="BE265" s="293">
        <f t="shared" si="225"/>
        <v>0</v>
      </c>
      <c r="BF265" s="294">
        <f t="shared" si="208"/>
        <v>2577</v>
      </c>
      <c r="BG265" s="294">
        <f t="shared" si="226"/>
        <v>2577</v>
      </c>
      <c r="BI265" s="136">
        <f t="shared" si="227"/>
        <v>0</v>
      </c>
    </row>
    <row r="266" spans="1:61" ht="13" hidden="1" thickBot="1" x14ac:dyDescent="0.3">
      <c r="A266" s="286">
        <f>draw!A266</f>
        <v>0</v>
      </c>
      <c r="B266" s="286">
        <f>draw!B266</f>
        <v>0</v>
      </c>
      <c r="C266" s="286">
        <f>draw!C266</f>
        <v>0</v>
      </c>
      <c r="D266" s="286">
        <f>draw!E266</f>
        <v>0</v>
      </c>
      <c r="E266" s="287">
        <f>dressage!AC266</f>
        <v>150</v>
      </c>
      <c r="F266" s="288"/>
      <c r="G266" s="289"/>
      <c r="H266" s="247"/>
      <c r="I266" s="247"/>
      <c r="J266" s="247"/>
      <c r="K266" s="247"/>
      <c r="L266" s="247"/>
      <c r="M266" s="247"/>
      <c r="N266" s="247"/>
      <c r="O266" s="247"/>
      <c r="P266" s="247"/>
      <c r="Q266" s="247"/>
      <c r="R266" s="247"/>
      <c r="S266" s="247"/>
      <c r="T266" s="247"/>
      <c r="U266" s="247"/>
      <c r="V266" s="247"/>
      <c r="W266" s="247"/>
      <c r="X266" s="247"/>
      <c r="Y266" s="247"/>
      <c r="Z266" s="247"/>
      <c r="AA266" s="247"/>
      <c r="AB266" s="247"/>
      <c r="AC266" s="247" t="s">
        <v>48</v>
      </c>
      <c r="AD266" s="290">
        <f t="shared" si="228"/>
        <v>3.1412037037037037E-2</v>
      </c>
      <c r="AE266" s="291">
        <f t="shared" si="209"/>
        <v>1030.8</v>
      </c>
      <c r="AF266" s="291">
        <f t="shared" si="210"/>
        <v>1030.8</v>
      </c>
      <c r="AG266" s="248">
        <f t="shared" si="211"/>
        <v>1180.8</v>
      </c>
      <c r="AH266" s="246" t="e">
        <f t="shared" si="200"/>
        <v>#N/A</v>
      </c>
      <c r="AI266" s="244" t="str">
        <f t="shared" si="212"/>
        <v/>
      </c>
      <c r="AJ266" s="244" t="str">
        <f t="shared" si="213"/>
        <v/>
      </c>
      <c r="AK266" s="244" t="str">
        <f t="shared" si="214"/>
        <v/>
      </c>
      <c r="AL266" s="244" t="str">
        <f t="shared" si="215"/>
        <v/>
      </c>
      <c r="AM266" s="244" t="str">
        <f t="shared" si="216"/>
        <v/>
      </c>
      <c r="AN266" s="136" t="str">
        <f t="shared" ref="AN266:AR273" si="230">IF($D266=AN$3,$AG266,"")</f>
        <v/>
      </c>
      <c r="AO266" s="136" t="str">
        <f t="shared" si="230"/>
        <v/>
      </c>
      <c r="AP266" s="136" t="str">
        <f t="shared" si="230"/>
        <v/>
      </c>
      <c r="AQ266" s="136" t="str">
        <f t="shared" si="230"/>
        <v/>
      </c>
      <c r="AR266" s="136" t="str">
        <f t="shared" si="230"/>
        <v/>
      </c>
      <c r="AS266" s="292">
        <v>0</v>
      </c>
      <c r="AT266" s="292">
        <f t="shared" si="229"/>
        <v>3.1412037037037037E-2</v>
      </c>
      <c r="AU266" s="292" t="str">
        <f>draw!M$252</f>
        <v>0:1:46</v>
      </c>
      <c r="AV266" s="292">
        <f t="shared" si="207"/>
        <v>2.9826388888888888E-2</v>
      </c>
      <c r="AW266" s="293">
        <f t="shared" si="217"/>
        <v>0</v>
      </c>
      <c r="AX266" s="293">
        <f t="shared" si="218"/>
        <v>0</v>
      </c>
      <c r="AY266" s="293">
        <f t="shared" si="219"/>
        <v>0</v>
      </c>
      <c r="AZ266" s="293">
        <f t="shared" si="220"/>
        <v>14</v>
      </c>
      <c r="BA266" s="293">
        <f t="shared" si="221"/>
        <v>45</v>
      </c>
      <c r="BB266" s="293">
        <f t="shared" si="222"/>
        <v>0</v>
      </c>
      <c r="BC266" s="293">
        <f t="shared" si="223"/>
        <v>46</v>
      </c>
      <c r="BD266" s="293">
        <f t="shared" si="224"/>
        <v>1</v>
      </c>
      <c r="BE266" s="293">
        <f t="shared" si="225"/>
        <v>0</v>
      </c>
      <c r="BF266" s="294">
        <f t="shared" si="208"/>
        <v>2577</v>
      </c>
      <c r="BG266" s="294">
        <f t="shared" si="226"/>
        <v>2577</v>
      </c>
      <c r="BI266" s="136">
        <f t="shared" si="227"/>
        <v>0</v>
      </c>
    </row>
    <row r="267" spans="1:61" ht="13" hidden="1" thickBot="1" x14ac:dyDescent="0.3">
      <c r="A267" s="286">
        <f>draw!A267</f>
        <v>0</v>
      </c>
      <c r="B267" s="286">
        <f>draw!B267</f>
        <v>0</v>
      </c>
      <c r="C267" s="286">
        <f>draw!C267</f>
        <v>0</v>
      </c>
      <c r="D267" s="286">
        <f>draw!E267</f>
        <v>0</v>
      </c>
      <c r="E267" s="287">
        <f>dressage!AC267</f>
        <v>150</v>
      </c>
      <c r="F267" s="288"/>
      <c r="G267" s="289"/>
      <c r="H267" s="247"/>
      <c r="I267" s="247"/>
      <c r="J267" s="247"/>
      <c r="K267" s="247"/>
      <c r="L267" s="247"/>
      <c r="M267" s="247"/>
      <c r="N267" s="247"/>
      <c r="O267" s="247"/>
      <c r="P267" s="247"/>
      <c r="Q267" s="247"/>
      <c r="R267" s="247"/>
      <c r="S267" s="247"/>
      <c r="T267" s="247"/>
      <c r="U267" s="247"/>
      <c r="V267" s="247"/>
      <c r="W267" s="247"/>
      <c r="X267" s="247"/>
      <c r="Y267" s="247"/>
      <c r="Z267" s="247"/>
      <c r="AA267" s="247"/>
      <c r="AB267" s="247"/>
      <c r="AC267" s="247" t="s">
        <v>48</v>
      </c>
      <c r="AD267" s="290">
        <f t="shared" si="228"/>
        <v>3.1412037037037037E-2</v>
      </c>
      <c r="AE267" s="291">
        <f t="shared" si="209"/>
        <v>1030.8</v>
      </c>
      <c r="AF267" s="291">
        <f t="shared" si="210"/>
        <v>1030.8</v>
      </c>
      <c r="AG267" s="248">
        <f t="shared" si="211"/>
        <v>1180.8</v>
      </c>
      <c r="AH267" s="246" t="e">
        <f t="shared" si="200"/>
        <v>#N/A</v>
      </c>
      <c r="AI267" s="244" t="str">
        <f t="shared" si="212"/>
        <v/>
      </c>
      <c r="AJ267" s="244" t="str">
        <f t="shared" si="213"/>
        <v/>
      </c>
      <c r="AK267" s="244" t="str">
        <f t="shared" si="214"/>
        <v/>
      </c>
      <c r="AL267" s="244" t="str">
        <f t="shared" si="215"/>
        <v/>
      </c>
      <c r="AM267" s="244" t="str">
        <f t="shared" si="216"/>
        <v/>
      </c>
      <c r="AN267" s="136" t="str">
        <f t="shared" si="230"/>
        <v/>
      </c>
      <c r="AO267" s="136" t="str">
        <f t="shared" si="230"/>
        <v/>
      </c>
      <c r="AP267" s="136" t="str">
        <f t="shared" si="230"/>
        <v/>
      </c>
      <c r="AQ267" s="136" t="str">
        <f t="shared" si="230"/>
        <v/>
      </c>
      <c r="AR267" s="136" t="str">
        <f t="shared" si="230"/>
        <v/>
      </c>
      <c r="AS267" s="292">
        <v>0</v>
      </c>
      <c r="AT267" s="292">
        <f t="shared" si="229"/>
        <v>3.1412037037037037E-2</v>
      </c>
      <c r="AU267" s="292" t="str">
        <f>draw!M$252</f>
        <v>0:1:46</v>
      </c>
      <c r="AV267" s="292">
        <f t="shared" si="207"/>
        <v>2.9826388888888888E-2</v>
      </c>
      <c r="AW267" s="293">
        <f t="shared" si="217"/>
        <v>0</v>
      </c>
      <c r="AX267" s="293">
        <f t="shared" si="218"/>
        <v>0</v>
      </c>
      <c r="AY267" s="293">
        <f t="shared" si="219"/>
        <v>0</v>
      </c>
      <c r="AZ267" s="293">
        <f t="shared" si="220"/>
        <v>14</v>
      </c>
      <c r="BA267" s="293">
        <f t="shared" si="221"/>
        <v>45</v>
      </c>
      <c r="BB267" s="293">
        <f t="shared" si="222"/>
        <v>0</v>
      </c>
      <c r="BC267" s="293">
        <f t="shared" si="223"/>
        <v>46</v>
      </c>
      <c r="BD267" s="293">
        <f t="shared" si="224"/>
        <v>1</v>
      </c>
      <c r="BE267" s="293">
        <f t="shared" si="225"/>
        <v>0</v>
      </c>
      <c r="BF267" s="294">
        <f t="shared" si="208"/>
        <v>2577</v>
      </c>
      <c r="BG267" s="294">
        <f t="shared" si="226"/>
        <v>2577</v>
      </c>
      <c r="BI267" s="136">
        <f t="shared" si="227"/>
        <v>0</v>
      </c>
    </row>
    <row r="268" spans="1:61" ht="13" hidden="1" thickBot="1" x14ac:dyDescent="0.3">
      <c r="A268" s="286">
        <f>draw!A268</f>
        <v>0</v>
      </c>
      <c r="B268" s="286">
        <f>draw!B268</f>
        <v>0</v>
      </c>
      <c r="C268" s="286">
        <f>draw!C268</f>
        <v>0</v>
      </c>
      <c r="D268" s="286">
        <f>draw!E268</f>
        <v>0</v>
      </c>
      <c r="E268" s="287">
        <f>dressage!AC268</f>
        <v>150</v>
      </c>
      <c r="F268" s="288"/>
      <c r="G268" s="289"/>
      <c r="H268" s="247"/>
      <c r="I268" s="247"/>
      <c r="J268" s="247"/>
      <c r="K268" s="247"/>
      <c r="L268" s="247"/>
      <c r="M268" s="247"/>
      <c r="N268" s="247"/>
      <c r="O268" s="247"/>
      <c r="P268" s="247"/>
      <c r="Q268" s="247"/>
      <c r="R268" s="247"/>
      <c r="S268" s="247"/>
      <c r="T268" s="247"/>
      <c r="U268" s="247"/>
      <c r="V268" s="247"/>
      <c r="W268" s="247"/>
      <c r="X268" s="247"/>
      <c r="Y268" s="247"/>
      <c r="Z268" s="247"/>
      <c r="AA268" s="247"/>
      <c r="AB268" s="247"/>
      <c r="AC268" s="247" t="s">
        <v>48</v>
      </c>
      <c r="AD268" s="290">
        <f t="shared" si="228"/>
        <v>3.1412037037037037E-2</v>
      </c>
      <c r="AE268" s="291">
        <f t="shared" si="209"/>
        <v>1030.8</v>
      </c>
      <c r="AF268" s="291">
        <f t="shared" si="210"/>
        <v>1030.8</v>
      </c>
      <c r="AG268" s="248">
        <f t="shared" si="211"/>
        <v>1180.8</v>
      </c>
      <c r="AH268" s="246" t="e">
        <f t="shared" si="200"/>
        <v>#N/A</v>
      </c>
      <c r="AI268" s="244" t="str">
        <f t="shared" si="212"/>
        <v/>
      </c>
      <c r="AJ268" s="244" t="str">
        <f t="shared" si="213"/>
        <v/>
      </c>
      <c r="AK268" s="244" t="str">
        <f t="shared" si="214"/>
        <v/>
      </c>
      <c r="AL268" s="244" t="str">
        <f t="shared" si="215"/>
        <v/>
      </c>
      <c r="AM268" s="244" t="str">
        <f t="shared" si="216"/>
        <v/>
      </c>
      <c r="AN268" s="136" t="str">
        <f t="shared" si="230"/>
        <v/>
      </c>
      <c r="AO268" s="136" t="str">
        <f t="shared" si="230"/>
        <v/>
      </c>
      <c r="AP268" s="136" t="str">
        <f t="shared" si="230"/>
        <v/>
      </c>
      <c r="AQ268" s="136" t="str">
        <f t="shared" si="230"/>
        <v/>
      </c>
      <c r="AR268" s="136" t="str">
        <f t="shared" si="230"/>
        <v/>
      </c>
      <c r="AS268" s="292">
        <v>0</v>
      </c>
      <c r="AT268" s="292">
        <f t="shared" si="229"/>
        <v>3.1412037037037037E-2</v>
      </c>
      <c r="AU268" s="292" t="str">
        <f>draw!M$252</f>
        <v>0:1:46</v>
      </c>
      <c r="AV268" s="292">
        <f t="shared" si="207"/>
        <v>2.9826388888888888E-2</v>
      </c>
      <c r="AW268" s="293">
        <f t="shared" si="217"/>
        <v>0</v>
      </c>
      <c r="AX268" s="293">
        <f t="shared" si="218"/>
        <v>0</v>
      </c>
      <c r="AY268" s="293">
        <f t="shared" si="219"/>
        <v>0</v>
      </c>
      <c r="AZ268" s="293">
        <f t="shared" si="220"/>
        <v>14</v>
      </c>
      <c r="BA268" s="293">
        <f t="shared" si="221"/>
        <v>45</v>
      </c>
      <c r="BB268" s="293">
        <f t="shared" si="222"/>
        <v>0</v>
      </c>
      <c r="BC268" s="293">
        <f t="shared" si="223"/>
        <v>46</v>
      </c>
      <c r="BD268" s="293">
        <f t="shared" si="224"/>
        <v>1</v>
      </c>
      <c r="BE268" s="293">
        <f t="shared" si="225"/>
        <v>0</v>
      </c>
      <c r="BF268" s="294">
        <f t="shared" si="208"/>
        <v>2577</v>
      </c>
      <c r="BG268" s="294">
        <f t="shared" si="226"/>
        <v>2577</v>
      </c>
      <c r="BI268" s="136">
        <f t="shared" si="227"/>
        <v>0</v>
      </c>
    </row>
    <row r="269" spans="1:61" ht="13" hidden="1" thickBot="1" x14ac:dyDescent="0.3">
      <c r="A269" s="286">
        <f>draw!A269</f>
        <v>0</v>
      </c>
      <c r="B269" s="286">
        <f>draw!B269</f>
        <v>0</v>
      </c>
      <c r="C269" s="286">
        <f>draw!C269</f>
        <v>0</v>
      </c>
      <c r="D269" s="286">
        <f>draw!E269</f>
        <v>0</v>
      </c>
      <c r="E269" s="287">
        <f>dressage!AC269</f>
        <v>150</v>
      </c>
      <c r="F269" s="288"/>
      <c r="G269" s="289"/>
      <c r="H269" s="247"/>
      <c r="I269" s="247"/>
      <c r="J269" s="247"/>
      <c r="K269" s="247"/>
      <c r="L269" s="247"/>
      <c r="M269" s="247"/>
      <c r="N269" s="247"/>
      <c r="O269" s="247"/>
      <c r="P269" s="247"/>
      <c r="Q269" s="247"/>
      <c r="R269" s="247"/>
      <c r="S269" s="247"/>
      <c r="T269" s="247"/>
      <c r="U269" s="247"/>
      <c r="V269" s="247"/>
      <c r="W269" s="247"/>
      <c r="X269" s="247"/>
      <c r="Y269" s="247"/>
      <c r="Z269" s="247"/>
      <c r="AA269" s="247"/>
      <c r="AB269" s="247"/>
      <c r="AC269" s="247" t="s">
        <v>48</v>
      </c>
      <c r="AD269" s="290">
        <f t="shared" si="228"/>
        <v>3.1412037037037037E-2</v>
      </c>
      <c r="AE269" s="291">
        <f t="shared" si="209"/>
        <v>1030.8</v>
      </c>
      <c r="AF269" s="291">
        <f t="shared" si="210"/>
        <v>1030.8</v>
      </c>
      <c r="AG269" s="248">
        <f t="shared" si="211"/>
        <v>1180.8</v>
      </c>
      <c r="AH269" s="246" t="e">
        <f t="shared" si="200"/>
        <v>#N/A</v>
      </c>
      <c r="AI269" s="244" t="str">
        <f t="shared" si="212"/>
        <v/>
      </c>
      <c r="AJ269" s="244" t="str">
        <f t="shared" si="213"/>
        <v/>
      </c>
      <c r="AK269" s="244" t="str">
        <f t="shared" si="214"/>
        <v/>
      </c>
      <c r="AL269" s="244" t="str">
        <f t="shared" si="215"/>
        <v/>
      </c>
      <c r="AM269" s="244" t="str">
        <f t="shared" si="216"/>
        <v/>
      </c>
      <c r="AN269" s="136" t="str">
        <f t="shared" si="230"/>
        <v/>
      </c>
      <c r="AO269" s="136" t="str">
        <f t="shared" si="230"/>
        <v/>
      </c>
      <c r="AP269" s="136" t="str">
        <f t="shared" si="230"/>
        <v/>
      </c>
      <c r="AQ269" s="136" t="str">
        <f t="shared" si="230"/>
        <v/>
      </c>
      <c r="AR269" s="136" t="str">
        <f t="shared" si="230"/>
        <v/>
      </c>
      <c r="AS269" s="292">
        <v>0</v>
      </c>
      <c r="AT269" s="292">
        <f t="shared" si="229"/>
        <v>3.1412037037037037E-2</v>
      </c>
      <c r="AU269" s="292" t="str">
        <f>draw!M$252</f>
        <v>0:1:46</v>
      </c>
      <c r="AV269" s="292">
        <f t="shared" si="207"/>
        <v>2.9826388888888888E-2</v>
      </c>
      <c r="AW269" s="293">
        <f t="shared" si="217"/>
        <v>0</v>
      </c>
      <c r="AX269" s="293">
        <f t="shared" si="218"/>
        <v>0</v>
      </c>
      <c r="AY269" s="293">
        <f t="shared" si="219"/>
        <v>0</v>
      </c>
      <c r="AZ269" s="293">
        <f t="shared" si="220"/>
        <v>14</v>
      </c>
      <c r="BA269" s="293">
        <f t="shared" si="221"/>
        <v>45</v>
      </c>
      <c r="BB269" s="293">
        <f t="shared" si="222"/>
        <v>0</v>
      </c>
      <c r="BC269" s="293">
        <f t="shared" si="223"/>
        <v>46</v>
      </c>
      <c r="BD269" s="293">
        <f t="shared" si="224"/>
        <v>1</v>
      </c>
      <c r="BE269" s="293">
        <f t="shared" si="225"/>
        <v>0</v>
      </c>
      <c r="BF269" s="294">
        <f t="shared" si="208"/>
        <v>2577</v>
      </c>
      <c r="BG269" s="294">
        <f t="shared" si="226"/>
        <v>2577</v>
      </c>
      <c r="BI269" s="136">
        <f t="shared" si="227"/>
        <v>0</v>
      </c>
    </row>
    <row r="270" spans="1:61" ht="13" hidden="1" thickBot="1" x14ac:dyDescent="0.3">
      <c r="A270" s="286">
        <f>draw!A270</f>
        <v>0</v>
      </c>
      <c r="B270" s="286">
        <f>draw!B270</f>
        <v>0</v>
      </c>
      <c r="C270" s="286">
        <f>draw!C270</f>
        <v>0</v>
      </c>
      <c r="D270" s="286">
        <f>draw!E270</f>
        <v>0</v>
      </c>
      <c r="E270" s="287">
        <f>dressage!AC270</f>
        <v>150</v>
      </c>
      <c r="F270" s="288"/>
      <c r="G270" s="289"/>
      <c r="H270" s="247"/>
      <c r="I270" s="247"/>
      <c r="J270" s="247"/>
      <c r="K270" s="247"/>
      <c r="L270" s="247"/>
      <c r="M270" s="247"/>
      <c r="N270" s="247"/>
      <c r="O270" s="247"/>
      <c r="P270" s="247"/>
      <c r="Q270" s="247"/>
      <c r="R270" s="247"/>
      <c r="S270" s="247"/>
      <c r="T270" s="247"/>
      <c r="U270" s="247"/>
      <c r="V270" s="247"/>
      <c r="W270" s="247"/>
      <c r="X270" s="247"/>
      <c r="Y270" s="247"/>
      <c r="Z270" s="247"/>
      <c r="AA270" s="247"/>
      <c r="AB270" s="247"/>
      <c r="AC270" s="247" t="s">
        <v>48</v>
      </c>
      <c r="AD270" s="290">
        <f t="shared" si="228"/>
        <v>3.1412037037037037E-2</v>
      </c>
      <c r="AE270" s="291">
        <f t="shared" si="209"/>
        <v>1030.8</v>
      </c>
      <c r="AF270" s="291">
        <f t="shared" si="210"/>
        <v>1030.8</v>
      </c>
      <c r="AG270" s="248">
        <f t="shared" si="211"/>
        <v>1180.8</v>
      </c>
      <c r="AH270" s="246" t="e">
        <f t="shared" si="200"/>
        <v>#N/A</v>
      </c>
      <c r="AI270" s="244" t="str">
        <f t="shared" si="212"/>
        <v/>
      </c>
      <c r="AJ270" s="244" t="str">
        <f t="shared" si="213"/>
        <v/>
      </c>
      <c r="AK270" s="244" t="str">
        <f t="shared" si="214"/>
        <v/>
      </c>
      <c r="AL270" s="244" t="str">
        <f t="shared" si="215"/>
        <v/>
      </c>
      <c r="AM270" s="244" t="str">
        <f t="shared" si="216"/>
        <v/>
      </c>
      <c r="AN270" s="136" t="str">
        <f t="shared" si="230"/>
        <v/>
      </c>
      <c r="AO270" s="136" t="str">
        <f t="shared" si="230"/>
        <v/>
      </c>
      <c r="AP270" s="136" t="str">
        <f t="shared" si="230"/>
        <v/>
      </c>
      <c r="AQ270" s="136" t="str">
        <f t="shared" si="230"/>
        <v/>
      </c>
      <c r="AR270" s="136" t="str">
        <f t="shared" si="230"/>
        <v/>
      </c>
      <c r="AS270" s="292">
        <v>0</v>
      </c>
      <c r="AT270" s="292">
        <f t="shared" si="229"/>
        <v>3.1412037037037037E-2</v>
      </c>
      <c r="AU270" s="292" t="str">
        <f>draw!M$252</f>
        <v>0:1:46</v>
      </c>
      <c r="AV270" s="292">
        <f t="shared" si="207"/>
        <v>2.9826388888888888E-2</v>
      </c>
      <c r="AW270" s="293">
        <f t="shared" si="217"/>
        <v>0</v>
      </c>
      <c r="AX270" s="293">
        <f t="shared" si="218"/>
        <v>0</v>
      </c>
      <c r="AY270" s="293">
        <f t="shared" si="219"/>
        <v>0</v>
      </c>
      <c r="AZ270" s="293">
        <f t="shared" si="220"/>
        <v>14</v>
      </c>
      <c r="BA270" s="293">
        <f t="shared" si="221"/>
        <v>45</v>
      </c>
      <c r="BB270" s="293">
        <f t="shared" si="222"/>
        <v>0</v>
      </c>
      <c r="BC270" s="293">
        <f t="shared" si="223"/>
        <v>46</v>
      </c>
      <c r="BD270" s="293">
        <f t="shared" si="224"/>
        <v>1</v>
      </c>
      <c r="BE270" s="293">
        <f t="shared" si="225"/>
        <v>0</v>
      </c>
      <c r="BF270" s="294">
        <f t="shared" si="208"/>
        <v>2577</v>
      </c>
      <c r="BG270" s="294">
        <f t="shared" si="226"/>
        <v>2577</v>
      </c>
      <c r="BI270" s="136">
        <f t="shared" si="227"/>
        <v>0</v>
      </c>
    </row>
    <row r="271" spans="1:61" ht="13" hidden="1" thickBot="1" x14ac:dyDescent="0.3">
      <c r="A271" s="286">
        <f>draw!A271</f>
        <v>0</v>
      </c>
      <c r="B271" s="286">
        <f>draw!B271</f>
        <v>0</v>
      </c>
      <c r="C271" s="286">
        <f>draw!C271</f>
        <v>0</v>
      </c>
      <c r="D271" s="286">
        <f>draw!E271</f>
        <v>0</v>
      </c>
      <c r="E271" s="287">
        <f>dressage!AC271</f>
        <v>150</v>
      </c>
      <c r="F271" s="288"/>
      <c r="G271" s="289"/>
      <c r="H271" s="247"/>
      <c r="I271" s="247"/>
      <c r="J271" s="247"/>
      <c r="K271" s="247"/>
      <c r="L271" s="247"/>
      <c r="M271" s="247"/>
      <c r="N271" s="247"/>
      <c r="O271" s="247"/>
      <c r="P271" s="247"/>
      <c r="Q271" s="247"/>
      <c r="R271" s="247"/>
      <c r="S271" s="247"/>
      <c r="T271" s="247"/>
      <c r="U271" s="247"/>
      <c r="V271" s="247"/>
      <c r="W271" s="247"/>
      <c r="X271" s="247"/>
      <c r="Y271" s="247"/>
      <c r="Z271" s="247"/>
      <c r="AA271" s="247"/>
      <c r="AB271" s="247"/>
      <c r="AC271" s="247" t="s">
        <v>48</v>
      </c>
      <c r="AD271" s="290">
        <f t="shared" si="228"/>
        <v>3.1412037037037037E-2</v>
      </c>
      <c r="AE271" s="291">
        <f t="shared" si="209"/>
        <v>1030.8</v>
      </c>
      <c r="AF271" s="291">
        <f t="shared" si="210"/>
        <v>1030.8</v>
      </c>
      <c r="AG271" s="248">
        <f t="shared" si="211"/>
        <v>1180.8</v>
      </c>
      <c r="AH271" s="246" t="e">
        <f t="shared" si="200"/>
        <v>#N/A</v>
      </c>
      <c r="AI271" s="244" t="str">
        <f t="shared" si="212"/>
        <v/>
      </c>
      <c r="AJ271" s="244" t="str">
        <f t="shared" si="213"/>
        <v/>
      </c>
      <c r="AK271" s="244" t="str">
        <f t="shared" si="214"/>
        <v/>
      </c>
      <c r="AL271" s="244" t="str">
        <f t="shared" si="215"/>
        <v/>
      </c>
      <c r="AM271" s="244" t="str">
        <f t="shared" si="216"/>
        <v/>
      </c>
      <c r="AN271" s="136" t="str">
        <f t="shared" si="230"/>
        <v/>
      </c>
      <c r="AO271" s="136" t="str">
        <f t="shared" si="230"/>
        <v/>
      </c>
      <c r="AP271" s="136" t="str">
        <f t="shared" si="230"/>
        <v/>
      </c>
      <c r="AQ271" s="136" t="str">
        <f t="shared" si="230"/>
        <v/>
      </c>
      <c r="AR271" s="136" t="str">
        <f t="shared" si="230"/>
        <v/>
      </c>
      <c r="AS271" s="292">
        <v>0</v>
      </c>
      <c r="AT271" s="292">
        <f t="shared" si="229"/>
        <v>3.1412037037037037E-2</v>
      </c>
      <c r="AU271" s="292" t="str">
        <f>draw!M$252</f>
        <v>0:1:46</v>
      </c>
      <c r="AV271" s="292">
        <f t="shared" si="207"/>
        <v>2.9826388888888888E-2</v>
      </c>
      <c r="AW271" s="293">
        <f t="shared" si="217"/>
        <v>0</v>
      </c>
      <c r="AX271" s="293">
        <f t="shared" si="218"/>
        <v>0</v>
      </c>
      <c r="AY271" s="293">
        <f t="shared" si="219"/>
        <v>0</v>
      </c>
      <c r="AZ271" s="293">
        <f t="shared" si="220"/>
        <v>14</v>
      </c>
      <c r="BA271" s="293">
        <f t="shared" si="221"/>
        <v>45</v>
      </c>
      <c r="BB271" s="293">
        <f t="shared" si="222"/>
        <v>0</v>
      </c>
      <c r="BC271" s="293">
        <f t="shared" si="223"/>
        <v>46</v>
      </c>
      <c r="BD271" s="293">
        <f t="shared" si="224"/>
        <v>1</v>
      </c>
      <c r="BE271" s="293">
        <f t="shared" si="225"/>
        <v>0</v>
      </c>
      <c r="BF271" s="294">
        <f t="shared" si="208"/>
        <v>2577</v>
      </c>
      <c r="BG271" s="294">
        <f t="shared" si="226"/>
        <v>2577</v>
      </c>
      <c r="BI271" s="136">
        <f t="shared" si="227"/>
        <v>0</v>
      </c>
    </row>
    <row r="272" spans="1:61" ht="13" hidden="1" thickBot="1" x14ac:dyDescent="0.3">
      <c r="A272" s="286">
        <f>draw!A272</f>
        <v>0</v>
      </c>
      <c r="B272" s="286">
        <f>draw!B272</f>
        <v>0</v>
      </c>
      <c r="C272" s="286">
        <f>draw!C272</f>
        <v>0</v>
      </c>
      <c r="D272" s="286">
        <f>draw!E272</f>
        <v>0</v>
      </c>
      <c r="E272" s="287">
        <f>dressage!AC272</f>
        <v>150</v>
      </c>
      <c r="F272" s="288"/>
      <c r="G272" s="289"/>
      <c r="H272" s="247"/>
      <c r="I272" s="247"/>
      <c r="J272" s="247"/>
      <c r="K272" s="247"/>
      <c r="L272" s="247"/>
      <c r="M272" s="247"/>
      <c r="N272" s="247"/>
      <c r="O272" s="247"/>
      <c r="P272" s="247"/>
      <c r="Q272" s="247"/>
      <c r="R272" s="247"/>
      <c r="S272" s="247"/>
      <c r="T272" s="247"/>
      <c r="U272" s="247"/>
      <c r="V272" s="247"/>
      <c r="W272" s="247"/>
      <c r="X272" s="247"/>
      <c r="Y272" s="247"/>
      <c r="Z272" s="247"/>
      <c r="AA272" s="247"/>
      <c r="AB272" s="247"/>
      <c r="AC272" s="247" t="s">
        <v>48</v>
      </c>
      <c r="AD272" s="290">
        <f t="shared" si="228"/>
        <v>3.1412037037037037E-2</v>
      </c>
      <c r="AE272" s="291">
        <f t="shared" si="209"/>
        <v>1030.8</v>
      </c>
      <c r="AF272" s="291">
        <f t="shared" si="210"/>
        <v>1030.8</v>
      </c>
      <c r="AG272" s="248">
        <f t="shared" si="211"/>
        <v>1180.8</v>
      </c>
      <c r="AH272" s="246" t="e">
        <f t="shared" si="200"/>
        <v>#N/A</v>
      </c>
      <c r="AI272" s="244" t="str">
        <f t="shared" si="212"/>
        <v/>
      </c>
      <c r="AJ272" s="244" t="str">
        <f t="shared" si="213"/>
        <v/>
      </c>
      <c r="AK272" s="244" t="str">
        <f t="shared" si="214"/>
        <v/>
      </c>
      <c r="AL272" s="244" t="str">
        <f t="shared" si="215"/>
        <v/>
      </c>
      <c r="AM272" s="244" t="str">
        <f t="shared" si="216"/>
        <v/>
      </c>
      <c r="AN272" s="136" t="str">
        <f t="shared" si="230"/>
        <v/>
      </c>
      <c r="AO272" s="136" t="str">
        <f t="shared" si="230"/>
        <v/>
      </c>
      <c r="AP272" s="136" t="str">
        <f t="shared" si="230"/>
        <v/>
      </c>
      <c r="AQ272" s="136" t="str">
        <f t="shared" si="230"/>
        <v/>
      </c>
      <c r="AR272" s="136" t="str">
        <f t="shared" si="230"/>
        <v/>
      </c>
      <c r="AS272" s="292">
        <v>0</v>
      </c>
      <c r="AT272" s="292">
        <f t="shared" si="229"/>
        <v>3.1412037037037037E-2</v>
      </c>
      <c r="AU272" s="292" t="str">
        <f>draw!M$252</f>
        <v>0:1:46</v>
      </c>
      <c r="AV272" s="292">
        <f t="shared" si="207"/>
        <v>2.9826388888888888E-2</v>
      </c>
      <c r="AW272" s="293">
        <f t="shared" si="217"/>
        <v>0</v>
      </c>
      <c r="AX272" s="293">
        <f t="shared" si="218"/>
        <v>0</v>
      </c>
      <c r="AY272" s="293">
        <f t="shared" si="219"/>
        <v>0</v>
      </c>
      <c r="AZ272" s="293">
        <f t="shared" si="220"/>
        <v>14</v>
      </c>
      <c r="BA272" s="293">
        <f t="shared" si="221"/>
        <v>45</v>
      </c>
      <c r="BB272" s="293">
        <f t="shared" si="222"/>
        <v>0</v>
      </c>
      <c r="BC272" s="293">
        <f t="shared" si="223"/>
        <v>46</v>
      </c>
      <c r="BD272" s="293">
        <f t="shared" si="224"/>
        <v>1</v>
      </c>
      <c r="BE272" s="293">
        <f t="shared" si="225"/>
        <v>0</v>
      </c>
      <c r="BF272" s="294">
        <f t="shared" si="208"/>
        <v>2577</v>
      </c>
      <c r="BG272" s="294">
        <f t="shared" si="226"/>
        <v>2577</v>
      </c>
      <c r="BI272" s="136">
        <f t="shared" si="227"/>
        <v>0</v>
      </c>
    </row>
    <row r="273" spans="1:62" ht="13" hidden="1" thickBot="1" x14ac:dyDescent="0.3">
      <c r="A273" s="286">
        <f>draw!A273</f>
        <v>0</v>
      </c>
      <c r="B273" s="286">
        <f>draw!B273</f>
        <v>0</v>
      </c>
      <c r="C273" s="286">
        <f>draw!C273</f>
        <v>0</v>
      </c>
      <c r="D273" s="286">
        <f>draw!E273</f>
        <v>0</v>
      </c>
      <c r="E273" s="287">
        <f>dressage!AC273</f>
        <v>150</v>
      </c>
      <c r="F273" s="288"/>
      <c r="G273" s="289"/>
      <c r="H273" s="247"/>
      <c r="I273" s="247"/>
      <c r="J273" s="247"/>
      <c r="K273" s="247"/>
      <c r="L273" s="247"/>
      <c r="M273" s="247"/>
      <c r="N273" s="247"/>
      <c r="O273" s="247"/>
      <c r="P273" s="247"/>
      <c r="Q273" s="247"/>
      <c r="R273" s="247"/>
      <c r="S273" s="247"/>
      <c r="T273" s="247"/>
      <c r="U273" s="247"/>
      <c r="V273" s="247"/>
      <c r="W273" s="247"/>
      <c r="X273" s="247"/>
      <c r="Y273" s="247"/>
      <c r="Z273" s="247"/>
      <c r="AA273" s="247"/>
      <c r="AB273" s="247"/>
      <c r="AC273" s="247" t="s">
        <v>48</v>
      </c>
      <c r="AD273" s="290">
        <f t="shared" si="228"/>
        <v>3.1412037037037037E-2</v>
      </c>
      <c r="AE273" s="291">
        <f t="shared" si="209"/>
        <v>1030.8</v>
      </c>
      <c r="AF273" s="291">
        <f t="shared" si="210"/>
        <v>1030.8</v>
      </c>
      <c r="AG273" s="248">
        <f t="shared" si="211"/>
        <v>1180.8</v>
      </c>
      <c r="AH273" s="246" t="e">
        <f t="shared" si="200"/>
        <v>#N/A</v>
      </c>
      <c r="AI273" s="244" t="str">
        <f t="shared" si="212"/>
        <v/>
      </c>
      <c r="AJ273" s="244" t="str">
        <f t="shared" si="213"/>
        <v/>
      </c>
      <c r="AK273" s="244" t="str">
        <f t="shared" si="214"/>
        <v/>
      </c>
      <c r="AL273" s="244" t="str">
        <f t="shared" si="215"/>
        <v/>
      </c>
      <c r="AM273" s="244" t="str">
        <f t="shared" si="216"/>
        <v/>
      </c>
      <c r="AN273" s="136" t="str">
        <f t="shared" si="230"/>
        <v/>
      </c>
      <c r="AO273" s="136" t="str">
        <f t="shared" si="230"/>
        <v/>
      </c>
      <c r="AP273" s="136" t="str">
        <f t="shared" si="230"/>
        <v/>
      </c>
      <c r="AQ273" s="136" t="str">
        <f t="shared" si="230"/>
        <v/>
      </c>
      <c r="AR273" s="136" t="str">
        <f t="shared" si="230"/>
        <v/>
      </c>
      <c r="AS273" s="292">
        <v>0</v>
      </c>
      <c r="AT273" s="292">
        <f t="shared" si="229"/>
        <v>3.1412037037037037E-2</v>
      </c>
      <c r="AU273" s="292" t="str">
        <f>draw!M$252</f>
        <v>0:1:46</v>
      </c>
      <c r="AV273" s="292">
        <f t="shared" si="207"/>
        <v>2.9826388888888888E-2</v>
      </c>
      <c r="AW273" s="293">
        <f t="shared" si="217"/>
        <v>0</v>
      </c>
      <c r="AX273" s="293">
        <f t="shared" si="218"/>
        <v>0</v>
      </c>
      <c r="AY273" s="293">
        <f t="shared" si="219"/>
        <v>0</v>
      </c>
      <c r="AZ273" s="293">
        <f t="shared" si="220"/>
        <v>14</v>
      </c>
      <c r="BA273" s="293">
        <f t="shared" si="221"/>
        <v>45</v>
      </c>
      <c r="BB273" s="293">
        <f t="shared" si="222"/>
        <v>0</v>
      </c>
      <c r="BC273" s="293">
        <f t="shared" si="223"/>
        <v>46</v>
      </c>
      <c r="BD273" s="293">
        <f t="shared" si="224"/>
        <v>1</v>
      </c>
      <c r="BE273" s="293">
        <f t="shared" si="225"/>
        <v>0</v>
      </c>
      <c r="BF273" s="294">
        <f t="shared" si="208"/>
        <v>2577</v>
      </c>
      <c r="BG273" s="294">
        <f t="shared" si="226"/>
        <v>2577</v>
      </c>
      <c r="BI273" s="136">
        <f t="shared" si="227"/>
        <v>0</v>
      </c>
    </row>
    <row r="275" spans="1:62" ht="18" x14ac:dyDescent="0.4">
      <c r="A275" s="306" t="str">
        <f>draw!A275</f>
        <v>DURAL PONY CLUB CLOSED ODE 2017</v>
      </c>
      <c r="B275" s="255"/>
      <c r="C275" s="255"/>
      <c r="D275" s="255"/>
      <c r="E275" s="338"/>
      <c r="F275" s="339"/>
      <c r="G275" s="340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7"/>
      <c r="AE275" s="328"/>
      <c r="AF275" s="328"/>
      <c r="AG275" s="253"/>
      <c r="AH275" s="254"/>
    </row>
    <row r="276" spans="1:62" ht="13.5" thickBot="1" x14ac:dyDescent="0.35">
      <c r="A276" s="370" t="str">
        <f>draw!A276</f>
        <v>F Grade</v>
      </c>
      <c r="B276" s="329"/>
      <c r="C276" s="329"/>
      <c r="D276" s="329"/>
      <c r="E276" s="343"/>
      <c r="F276" s="344"/>
      <c r="G276" s="259"/>
      <c r="H276" s="345"/>
      <c r="I276" s="345"/>
      <c r="J276" s="345"/>
      <c r="K276" s="345"/>
      <c r="L276" s="345"/>
      <c r="M276" s="345"/>
      <c r="N276" s="345"/>
      <c r="O276" s="345"/>
      <c r="P276" s="345"/>
      <c r="Q276" s="345"/>
      <c r="R276" s="345"/>
      <c r="S276" s="345"/>
      <c r="T276" s="345"/>
      <c r="U276" s="345"/>
      <c r="V276" s="345"/>
      <c r="W276" s="345"/>
      <c r="X276" s="345"/>
      <c r="Y276" s="261" t="s">
        <v>142</v>
      </c>
      <c r="Z276" s="158"/>
      <c r="AA276" s="158"/>
      <c r="AB276" s="158"/>
      <c r="AC276" s="158"/>
      <c r="AD276" s="262" t="str">
        <f>AU278</f>
        <v>0:1:53</v>
      </c>
      <c r="AE276" s="330"/>
      <c r="AF276" s="330"/>
      <c r="AG276" s="263"/>
      <c r="AH276" s="264"/>
      <c r="AI276" s="313" t="s">
        <v>69</v>
      </c>
      <c r="AJ276" s="266"/>
      <c r="AK276" s="266"/>
      <c r="AL276" s="266"/>
      <c r="AM276" s="267"/>
      <c r="AN276" s="268" t="s">
        <v>71</v>
      </c>
      <c r="AO276" s="269"/>
      <c r="AP276" s="269"/>
      <c r="AQ276" s="269"/>
      <c r="AR276" s="270"/>
    </row>
    <row r="277" spans="1:62" ht="27" thickBot="1" x14ac:dyDescent="0.4">
      <c r="A277" s="331" t="str">
        <f>draw!A277</f>
        <v>No</v>
      </c>
      <c r="B277" s="332" t="str">
        <f>draw!B277</f>
        <v>First Name</v>
      </c>
      <c r="C277" s="331" t="str">
        <f>draw!C277</f>
        <v>Surname</v>
      </c>
      <c r="D277" s="331" t="str">
        <f>draw!E277</f>
        <v>Club</v>
      </c>
      <c r="E277" s="366" t="s">
        <v>6</v>
      </c>
      <c r="F277" s="367" t="s">
        <v>7</v>
      </c>
      <c r="G277" s="368" t="s">
        <v>8</v>
      </c>
      <c r="H277" s="369">
        <v>1</v>
      </c>
      <c r="I277" s="369">
        <f t="shared" ref="I277:AC277" si="231">H277+1</f>
        <v>2</v>
      </c>
      <c r="J277" s="369">
        <f t="shared" si="231"/>
        <v>3</v>
      </c>
      <c r="K277" s="369">
        <f t="shared" si="231"/>
        <v>4</v>
      </c>
      <c r="L277" s="369">
        <f t="shared" si="231"/>
        <v>5</v>
      </c>
      <c r="M277" s="369">
        <f t="shared" si="231"/>
        <v>6</v>
      </c>
      <c r="N277" s="369">
        <f t="shared" si="231"/>
        <v>7</v>
      </c>
      <c r="O277" s="369">
        <f t="shared" si="231"/>
        <v>8</v>
      </c>
      <c r="P277" s="369">
        <f t="shared" si="231"/>
        <v>9</v>
      </c>
      <c r="Q277" s="369">
        <f t="shared" si="231"/>
        <v>10</v>
      </c>
      <c r="R277" s="369">
        <f t="shared" si="231"/>
        <v>11</v>
      </c>
      <c r="S277" s="369">
        <f t="shared" si="231"/>
        <v>12</v>
      </c>
      <c r="T277" s="369">
        <f t="shared" si="231"/>
        <v>13</v>
      </c>
      <c r="U277" s="369">
        <f t="shared" si="231"/>
        <v>14</v>
      </c>
      <c r="V277" s="369">
        <f t="shared" si="231"/>
        <v>15</v>
      </c>
      <c r="W277" s="369">
        <f t="shared" si="231"/>
        <v>16</v>
      </c>
      <c r="X277" s="369">
        <f t="shared" si="231"/>
        <v>17</v>
      </c>
      <c r="Y277" s="276">
        <f t="shared" si="231"/>
        <v>18</v>
      </c>
      <c r="Z277" s="276">
        <f t="shared" si="231"/>
        <v>19</v>
      </c>
      <c r="AA277" s="276">
        <f t="shared" si="231"/>
        <v>20</v>
      </c>
      <c r="AB277" s="276">
        <f t="shared" si="231"/>
        <v>21</v>
      </c>
      <c r="AC277" s="276">
        <f t="shared" si="231"/>
        <v>22</v>
      </c>
      <c r="AD277" s="277"/>
      <c r="AE277" s="283" t="str">
        <f t="shared" ref="AE277:AR277" si="232">AE$3</f>
        <v>X/C time pens</v>
      </c>
      <c r="AF277" s="283" t="str">
        <f t="shared" si="232"/>
        <v>Tot X/C</v>
      </c>
      <c r="AG277" s="320" t="str">
        <f t="shared" si="232"/>
        <v>Total</v>
      </c>
      <c r="AH277" s="321" t="str">
        <f t="shared" si="232"/>
        <v>Place</v>
      </c>
      <c r="AI277" s="283" t="str">
        <f t="shared" si="232"/>
        <v>Dural</v>
      </c>
      <c r="AJ277" s="283" t="str">
        <f t="shared" si="232"/>
        <v>ES</v>
      </c>
      <c r="AK277" s="283" t="str">
        <f t="shared" si="232"/>
        <v>Dural (Led)</v>
      </c>
      <c r="AL277" s="283" t="str">
        <f t="shared" si="232"/>
        <v>Other (Led)</v>
      </c>
      <c r="AM277" s="283" t="str">
        <f t="shared" si="232"/>
        <v>Others</v>
      </c>
      <c r="AN277" s="283" t="str">
        <f t="shared" si="232"/>
        <v>Dural</v>
      </c>
      <c r="AO277" s="283" t="str">
        <f t="shared" si="232"/>
        <v>ES</v>
      </c>
      <c r="AP277" s="283" t="str">
        <f t="shared" si="232"/>
        <v>Dural (Led)</v>
      </c>
      <c r="AQ277" s="283" t="str">
        <f t="shared" si="232"/>
        <v>Other (Led)</v>
      </c>
      <c r="AR277" s="283" t="str">
        <f t="shared" si="232"/>
        <v>Others</v>
      </c>
      <c r="AS277" s="284" t="s">
        <v>12</v>
      </c>
      <c r="AT277" s="284" t="s">
        <v>13</v>
      </c>
      <c r="AU277" s="284" t="s">
        <v>14</v>
      </c>
      <c r="AV277" s="284" t="s">
        <v>15</v>
      </c>
      <c r="AW277" s="284" t="s">
        <v>16</v>
      </c>
      <c r="AX277" s="284" t="s">
        <v>17</v>
      </c>
      <c r="AY277" s="284" t="s">
        <v>18</v>
      </c>
      <c r="AZ277" s="284" t="s">
        <v>19</v>
      </c>
      <c r="BA277" s="284" t="s">
        <v>20</v>
      </c>
      <c r="BB277" s="284" t="s">
        <v>21</v>
      </c>
      <c r="BC277" s="284" t="s">
        <v>22</v>
      </c>
      <c r="BD277" s="284" t="s">
        <v>23</v>
      </c>
      <c r="BE277" s="284" t="s">
        <v>24</v>
      </c>
      <c r="BF277" s="285" t="s">
        <v>25</v>
      </c>
      <c r="BG277" s="284" t="s">
        <v>26</v>
      </c>
      <c r="BH277" s="284"/>
      <c r="BI277" s="284" t="s">
        <v>27</v>
      </c>
      <c r="BJ277" s="352"/>
    </row>
    <row r="278" spans="1:62" ht="13" thickBot="1" x14ac:dyDescent="0.3">
      <c r="A278" s="286">
        <f>draw!A278</f>
        <v>33</v>
      </c>
      <c r="B278" s="286" t="str">
        <f>draw!B278</f>
        <v>Anne Bellamy</v>
      </c>
      <c r="C278" s="286">
        <f>draw!C278</f>
        <v>0</v>
      </c>
      <c r="D278" s="286" t="str">
        <f>draw!E278</f>
        <v>ARC</v>
      </c>
      <c r="E278" s="287">
        <f>dressage!AC278</f>
        <v>61.022727272727273</v>
      </c>
      <c r="F278" s="288">
        <v>4</v>
      </c>
      <c r="G278" s="289">
        <v>0</v>
      </c>
      <c r="H278" s="247"/>
      <c r="I278" s="247"/>
      <c r="J278" s="247"/>
      <c r="K278" s="247"/>
      <c r="L278" s="247"/>
      <c r="M278" s="247"/>
      <c r="N278" s="247"/>
      <c r="O278" s="247"/>
      <c r="P278" s="247"/>
      <c r="Q278" s="247"/>
      <c r="R278" s="247"/>
      <c r="S278" s="247"/>
      <c r="T278" s="247"/>
      <c r="U278" s="247"/>
      <c r="V278" s="247"/>
      <c r="W278" s="247"/>
      <c r="X278" s="247"/>
      <c r="Y278" s="247"/>
      <c r="Z278" s="247"/>
      <c r="AA278" s="247"/>
      <c r="AB278" s="247"/>
      <c r="AC278" s="247" t="s">
        <v>48</v>
      </c>
      <c r="AD278" s="290">
        <f>AT278-AS278</f>
        <v>1.736111111111111E-3</v>
      </c>
      <c r="AE278" s="291">
        <f>BG278*0.4</f>
        <v>14.8</v>
      </c>
      <c r="AF278" s="291">
        <f>SUM(H278:AC278)+AE278</f>
        <v>14.8</v>
      </c>
      <c r="AG278" s="248">
        <f>IF(BI278&gt;0,"E",E278+F278+G278+AF278)</f>
        <v>79.822727272727278</v>
      </c>
      <c r="AH278" s="246">
        <f>IF(AG278="E","E",RANK(AG278,AG$278:AG$286,1))</f>
        <v>3</v>
      </c>
      <c r="AI278" s="244" t="str">
        <f>IF(AN278="","",RANK(AN278,AN$210:AN$239,1))</f>
        <v/>
      </c>
      <c r="AJ278" s="244" t="str">
        <f>IF(AO278="","",RANK(AO278,AO$210:AO$239,1))</f>
        <v/>
      </c>
      <c r="AK278" s="244" t="str">
        <f>IF(AP278="","",RANK(AP278,AP$210:AP$239,1))</f>
        <v/>
      </c>
      <c r="AL278" s="244" t="str">
        <f>IF(AQ278="","",RANK(AQ278,AQ$210:AQ$239,1))</f>
        <v/>
      </c>
      <c r="AM278" s="244" t="str">
        <f>IF(AR278="","",RANK(AR278,AR$210:AR$239,1))</f>
        <v/>
      </c>
      <c r="AN278" s="136" t="str">
        <f t="shared" ref="AN278:AR299" si="233">IF($D278=AN$3,$AG278,"")</f>
        <v/>
      </c>
      <c r="AO278" s="136" t="str">
        <f t="shared" si="233"/>
        <v/>
      </c>
      <c r="AP278" s="136" t="str">
        <f t="shared" si="233"/>
        <v/>
      </c>
      <c r="AQ278" s="136" t="str">
        <f t="shared" si="233"/>
        <v/>
      </c>
      <c r="AR278" s="136" t="str">
        <f t="shared" si="233"/>
        <v/>
      </c>
      <c r="AS278" s="292">
        <v>5.6018518518518518E-3</v>
      </c>
      <c r="AT278" s="292">
        <v>7.3379629629629628E-3</v>
      </c>
      <c r="AU278" s="292" t="str">
        <f>draw!M$286</f>
        <v>0:1:53</v>
      </c>
      <c r="AV278" s="292">
        <f t="shared" ref="AV278:AV307" si="234">IF(AT278-AS278-AU$244&lt;0,0,AT278-AS278-AU$244)</f>
        <v>1.5046296296296314E-4</v>
      </c>
      <c r="AW278" s="293">
        <f>SECOND(AS278)</f>
        <v>4</v>
      </c>
      <c r="AX278" s="293">
        <f>MINUTE(AS278)</f>
        <v>8</v>
      </c>
      <c r="AY278" s="293">
        <f>HOUR(AS278)</f>
        <v>0</v>
      </c>
      <c r="AZ278" s="293">
        <f>SECOND(AT278)</f>
        <v>34</v>
      </c>
      <c r="BA278" s="293">
        <f>MINUTE(AT278)</f>
        <v>10</v>
      </c>
      <c r="BB278" s="293">
        <f>HOUR(AT278)</f>
        <v>0</v>
      </c>
      <c r="BC278" s="293">
        <f>SECOND(AU278)</f>
        <v>53</v>
      </c>
      <c r="BD278" s="293">
        <f>MINUTE(AU278)</f>
        <v>1</v>
      </c>
      <c r="BE278" s="293">
        <f>HOUR(AU278)</f>
        <v>0</v>
      </c>
      <c r="BF278" s="294">
        <f t="shared" ref="BF278:BF284" si="235">(AZ278-AW278-BC278)+(BA278-AX278-BD278)*60+(BB278-AY278-BE278)*3600</f>
        <v>37</v>
      </c>
      <c r="BG278" s="294">
        <f>IF(BF278&lt;-20,(BF278+20)*-1,IF(BF278&gt;0,BF278,0))</f>
        <v>37</v>
      </c>
      <c r="BI278" s="136">
        <f>COUNTIF(E278:AE278,"E")</f>
        <v>0</v>
      </c>
    </row>
    <row r="279" spans="1:62" ht="13" thickBot="1" x14ac:dyDescent="0.3">
      <c r="A279" s="286">
        <f>draw!A279</f>
        <v>34</v>
      </c>
      <c r="B279" s="286" t="str">
        <f>draw!B279</f>
        <v>Scarlett Burns</v>
      </c>
      <c r="C279" s="286">
        <f>draw!C279</f>
        <v>0</v>
      </c>
      <c r="D279" s="286" t="str">
        <f>draw!E279</f>
        <v>ARC</v>
      </c>
      <c r="E279" s="287">
        <f>dressage!AC279</f>
        <v>65.11363636363636</v>
      </c>
      <c r="F279" s="288">
        <v>0</v>
      </c>
      <c r="G279" s="289">
        <v>0</v>
      </c>
      <c r="H279" s="247"/>
      <c r="I279" s="247"/>
      <c r="J279" s="247"/>
      <c r="K279" s="247"/>
      <c r="L279" s="247"/>
      <c r="M279" s="247">
        <v>20</v>
      </c>
      <c r="N279" s="247"/>
      <c r="O279" s="247"/>
      <c r="P279" s="247"/>
      <c r="Q279" s="247">
        <v>20</v>
      </c>
      <c r="R279" s="247"/>
      <c r="S279" s="247"/>
      <c r="T279" s="247"/>
      <c r="U279" s="247"/>
      <c r="V279" s="247"/>
      <c r="W279" s="247"/>
      <c r="X279" s="247"/>
      <c r="Y279" s="247"/>
      <c r="Z279" s="247"/>
      <c r="AA279" s="247"/>
      <c r="AB279" s="247"/>
      <c r="AC279" s="247" t="s">
        <v>48</v>
      </c>
      <c r="AD279" s="290">
        <f t="shared" ref="AD279:AD306" si="236">AT279</f>
        <v>8.9236111111111113E-3</v>
      </c>
      <c r="AE279" s="291">
        <f t="shared" ref="AE279:AE306" si="237">BG279*0.4</f>
        <v>23.200000000000003</v>
      </c>
      <c r="AF279" s="291">
        <f t="shared" ref="AF279:AF306" si="238">SUM(H279:AC279)+AE279</f>
        <v>63.2</v>
      </c>
      <c r="AG279" s="248">
        <f t="shared" ref="AG279:AG306" si="239">IF(BI279&gt;0,"E",E279+F279+G279+AF279)</f>
        <v>128.31363636363636</v>
      </c>
      <c r="AH279" s="246">
        <f t="shared" ref="AH279:AH284" si="240">IF(AG279="E","E",RANK(AG279,AG$278:AG$286,1))</f>
        <v>4</v>
      </c>
      <c r="AI279" s="244" t="str">
        <f t="shared" ref="AI279:AI307" si="241">IF(AN279="","",RANK(AN279,AN$210:AN$239,1))</f>
        <v/>
      </c>
      <c r="AJ279" s="244" t="str">
        <f t="shared" ref="AJ279:AJ307" si="242">IF(AO279="","",RANK(AO279,AO$210:AO$239,1))</f>
        <v/>
      </c>
      <c r="AK279" s="244" t="str">
        <f t="shared" ref="AK279:AK307" si="243">IF(AP279="","",RANK(AP279,AP$210:AP$239,1))</f>
        <v/>
      </c>
      <c r="AL279" s="244" t="str">
        <f t="shared" ref="AL279:AL307" si="244">IF(AQ279="","",RANK(AQ279,AQ$210:AQ$239,1))</f>
        <v/>
      </c>
      <c r="AM279" s="244" t="str">
        <f t="shared" ref="AM279:AM307" si="245">IF(AR279="","",RANK(AR279,AR$210:AR$239,1))</f>
        <v/>
      </c>
      <c r="AN279" s="136" t="str">
        <f t="shared" si="233"/>
        <v/>
      </c>
      <c r="AO279" s="136" t="str">
        <f t="shared" si="233"/>
        <v/>
      </c>
      <c r="AP279" s="136" t="str">
        <f t="shared" si="233"/>
        <v/>
      </c>
      <c r="AQ279" s="136" t="str">
        <f t="shared" si="233"/>
        <v/>
      </c>
      <c r="AR279" s="136" t="str">
        <f t="shared" si="233"/>
        <v/>
      </c>
      <c r="AS279" s="292">
        <v>6.9444444444444441E-3</v>
      </c>
      <c r="AT279" s="292">
        <v>8.9236111111111113E-3</v>
      </c>
      <c r="AU279" s="292" t="str">
        <f>draw!M$286</f>
        <v>0:1:53</v>
      </c>
      <c r="AV279" s="292">
        <f t="shared" si="234"/>
        <v>3.9351851851851939E-4</v>
      </c>
      <c r="AW279" s="293">
        <f t="shared" ref="AW279:AW307" si="246">SECOND(AS279)</f>
        <v>0</v>
      </c>
      <c r="AX279" s="293">
        <f t="shared" ref="AX279:AX307" si="247">MINUTE(AS279)</f>
        <v>10</v>
      </c>
      <c r="AY279" s="293">
        <f t="shared" ref="AY279:AY307" si="248">HOUR(AS279)</f>
        <v>0</v>
      </c>
      <c r="AZ279" s="293">
        <f t="shared" ref="AZ279:AZ307" si="249">SECOND(AT279)</f>
        <v>51</v>
      </c>
      <c r="BA279" s="293">
        <f t="shared" ref="BA279:BA307" si="250">MINUTE(AT279)</f>
        <v>12</v>
      </c>
      <c r="BB279" s="293">
        <f t="shared" ref="BB279:BB307" si="251">HOUR(AT279)</f>
        <v>0</v>
      </c>
      <c r="BC279" s="293">
        <f t="shared" ref="BC279:BC307" si="252">SECOND(AU279)</f>
        <v>53</v>
      </c>
      <c r="BD279" s="293">
        <f t="shared" ref="BD279:BD307" si="253">MINUTE(AU279)</f>
        <v>1</v>
      </c>
      <c r="BE279" s="293">
        <f t="shared" ref="BE279:BE307" si="254">HOUR(AU279)</f>
        <v>0</v>
      </c>
      <c r="BF279" s="294">
        <f t="shared" si="235"/>
        <v>58</v>
      </c>
      <c r="BG279" s="294">
        <f t="shared" ref="BG279:BG307" si="255">IF(BF279&lt;-20,(BF279+20)*-1,IF(BF279&gt;0,BF279,0))</f>
        <v>58</v>
      </c>
      <c r="BI279" s="136">
        <f t="shared" ref="BI279:BI307" si="256">COUNTIF(E279:AE279,"E")</f>
        <v>0</v>
      </c>
    </row>
    <row r="280" spans="1:62" ht="13" thickBot="1" x14ac:dyDescent="0.3">
      <c r="A280" s="286">
        <f>draw!A280</f>
        <v>35</v>
      </c>
      <c r="B280" s="286" t="str">
        <f>draw!B280</f>
        <v>Molly Burns</v>
      </c>
      <c r="C280" s="286">
        <f>draw!C280</f>
        <v>0</v>
      </c>
      <c r="D280" s="286" t="str">
        <f>draw!E280</f>
        <v>ARC</v>
      </c>
      <c r="E280" s="287">
        <f>dressage!AC280</f>
        <v>71.590909090909093</v>
      </c>
      <c r="F280" s="288">
        <v>0</v>
      </c>
      <c r="G280" s="289">
        <v>0</v>
      </c>
      <c r="H280" s="247"/>
      <c r="I280" s="247"/>
      <c r="J280" s="247"/>
      <c r="K280" s="247"/>
      <c r="L280" s="247"/>
      <c r="M280" s="247"/>
      <c r="N280" s="247"/>
      <c r="O280" s="247" t="s">
        <v>277</v>
      </c>
      <c r="P280" s="247"/>
      <c r="Q280" s="247"/>
      <c r="R280" s="247"/>
      <c r="S280" s="247"/>
      <c r="T280" s="247"/>
      <c r="U280" s="247"/>
      <c r="V280" s="247"/>
      <c r="W280" s="247"/>
      <c r="X280" s="247"/>
      <c r="Y280" s="247"/>
      <c r="Z280" s="247"/>
      <c r="AA280" s="247"/>
      <c r="AB280" s="247"/>
      <c r="AC280" s="247" t="s">
        <v>48</v>
      </c>
      <c r="AD280" s="290">
        <f t="shared" si="236"/>
        <v>1.0289351851851852E-2</v>
      </c>
      <c r="AE280" s="291">
        <f t="shared" si="237"/>
        <v>22.400000000000002</v>
      </c>
      <c r="AF280" s="291">
        <f t="shared" si="238"/>
        <v>22.400000000000002</v>
      </c>
      <c r="AG280" s="248" t="str">
        <f t="shared" si="239"/>
        <v>E</v>
      </c>
      <c r="AH280" s="246" t="str">
        <f t="shared" si="240"/>
        <v>E</v>
      </c>
      <c r="AI280" s="244" t="str">
        <f t="shared" si="241"/>
        <v/>
      </c>
      <c r="AJ280" s="244" t="str">
        <f t="shared" si="242"/>
        <v/>
      </c>
      <c r="AK280" s="244" t="str">
        <f t="shared" si="243"/>
        <v/>
      </c>
      <c r="AL280" s="244" t="str">
        <f t="shared" si="244"/>
        <v/>
      </c>
      <c r="AM280" s="244" t="str">
        <f t="shared" si="245"/>
        <v/>
      </c>
      <c r="AN280" s="136" t="str">
        <f t="shared" si="233"/>
        <v/>
      </c>
      <c r="AO280" s="136" t="str">
        <f t="shared" si="233"/>
        <v/>
      </c>
      <c r="AP280" s="136" t="str">
        <f t="shared" si="233"/>
        <v/>
      </c>
      <c r="AQ280" s="136" t="str">
        <f t="shared" si="233"/>
        <v/>
      </c>
      <c r="AR280" s="136" t="str">
        <f t="shared" si="233"/>
        <v/>
      </c>
      <c r="AS280" s="292">
        <v>8.3333333333333332E-3</v>
      </c>
      <c r="AT280" s="292">
        <v>1.0289351851851852E-2</v>
      </c>
      <c r="AU280" s="292" t="str">
        <f>draw!M$286</f>
        <v>0:1:53</v>
      </c>
      <c r="AV280" s="292">
        <f t="shared" si="234"/>
        <v>3.7037037037037051E-4</v>
      </c>
      <c r="AW280" s="293">
        <f t="shared" si="246"/>
        <v>0</v>
      </c>
      <c r="AX280" s="293">
        <f t="shared" si="247"/>
        <v>12</v>
      </c>
      <c r="AY280" s="293">
        <f t="shared" si="248"/>
        <v>0</v>
      </c>
      <c r="AZ280" s="293">
        <f t="shared" si="249"/>
        <v>49</v>
      </c>
      <c r="BA280" s="293">
        <f t="shared" si="250"/>
        <v>14</v>
      </c>
      <c r="BB280" s="293">
        <f t="shared" si="251"/>
        <v>0</v>
      </c>
      <c r="BC280" s="293">
        <f t="shared" si="252"/>
        <v>53</v>
      </c>
      <c r="BD280" s="293">
        <f t="shared" si="253"/>
        <v>1</v>
      </c>
      <c r="BE280" s="293">
        <f t="shared" si="254"/>
        <v>0</v>
      </c>
      <c r="BF280" s="294">
        <f t="shared" si="235"/>
        <v>56</v>
      </c>
      <c r="BG280" s="294">
        <f t="shared" si="255"/>
        <v>56</v>
      </c>
      <c r="BI280" s="136">
        <f t="shared" si="256"/>
        <v>1</v>
      </c>
    </row>
    <row r="281" spans="1:62" ht="13" thickBot="1" x14ac:dyDescent="0.3">
      <c r="A281" s="286">
        <f>draw!A281</f>
        <v>36</v>
      </c>
      <c r="B281" s="286" t="str">
        <f>draw!B281</f>
        <v>Rosie Thompson</v>
      </c>
      <c r="C281" s="286">
        <f>draw!C281</f>
        <v>0</v>
      </c>
      <c r="D281" s="286" t="str">
        <f>draw!E281</f>
        <v>AVO</v>
      </c>
      <c r="E281" s="287">
        <f>dressage!AC281</f>
        <v>115.56818181818183</v>
      </c>
      <c r="F281" s="288">
        <v>4</v>
      </c>
      <c r="G281" s="289">
        <v>0</v>
      </c>
      <c r="H281" s="247" t="s">
        <v>277</v>
      </c>
      <c r="I281" s="247"/>
      <c r="J281" s="247"/>
      <c r="K281" s="247"/>
      <c r="L281" s="247"/>
      <c r="M281" s="247"/>
      <c r="N281" s="247"/>
      <c r="O281" s="247"/>
      <c r="P281" s="247"/>
      <c r="Q281" s="247"/>
      <c r="R281" s="247"/>
      <c r="S281" s="247"/>
      <c r="T281" s="247"/>
      <c r="U281" s="247"/>
      <c r="V281" s="247"/>
      <c r="W281" s="247"/>
      <c r="X281" s="247"/>
      <c r="Y281" s="247"/>
      <c r="Z281" s="247"/>
      <c r="AA281" s="247"/>
      <c r="AB281" s="247"/>
      <c r="AC281" s="247" t="s">
        <v>48</v>
      </c>
      <c r="AD281" s="290">
        <f t="shared" si="236"/>
        <v>1.3981481481481482E-2</v>
      </c>
      <c r="AE281" s="291">
        <f t="shared" si="237"/>
        <v>102</v>
      </c>
      <c r="AF281" s="291">
        <f t="shared" si="238"/>
        <v>102</v>
      </c>
      <c r="AG281" s="248" t="str">
        <f t="shared" si="239"/>
        <v>E</v>
      </c>
      <c r="AH281" s="246" t="str">
        <f t="shared" si="240"/>
        <v>E</v>
      </c>
      <c r="AI281" s="244" t="str">
        <f t="shared" si="241"/>
        <v/>
      </c>
      <c r="AJ281" s="244" t="str">
        <f t="shared" si="242"/>
        <v/>
      </c>
      <c r="AK281" s="244" t="str">
        <f t="shared" si="243"/>
        <v/>
      </c>
      <c r="AL281" s="244" t="str">
        <f t="shared" si="244"/>
        <v/>
      </c>
      <c r="AM281" s="244" t="str">
        <f t="shared" si="245"/>
        <v/>
      </c>
      <c r="AN281" s="136" t="str">
        <f t="shared" si="233"/>
        <v/>
      </c>
      <c r="AO281" s="136" t="str">
        <f t="shared" si="233"/>
        <v/>
      </c>
      <c r="AP281" s="136" t="str">
        <f t="shared" si="233"/>
        <v/>
      </c>
      <c r="AQ281" s="136" t="str">
        <f t="shared" si="233"/>
        <v/>
      </c>
      <c r="AR281" s="136" t="str">
        <f t="shared" si="233"/>
        <v/>
      </c>
      <c r="AS281" s="292">
        <v>9.7222222222222206E-3</v>
      </c>
      <c r="AT281" s="292">
        <v>1.3981481481481482E-2</v>
      </c>
      <c r="AU281" s="292" t="str">
        <f>draw!M$286</f>
        <v>0:1:53</v>
      </c>
      <c r="AV281" s="292">
        <f t="shared" si="234"/>
        <v>2.6736111111111136E-3</v>
      </c>
      <c r="AW281" s="293">
        <f t="shared" si="246"/>
        <v>0</v>
      </c>
      <c r="AX281" s="293">
        <f t="shared" si="247"/>
        <v>14</v>
      </c>
      <c r="AY281" s="293">
        <f t="shared" si="248"/>
        <v>0</v>
      </c>
      <c r="AZ281" s="293">
        <f t="shared" si="249"/>
        <v>8</v>
      </c>
      <c r="BA281" s="293">
        <f t="shared" si="250"/>
        <v>20</v>
      </c>
      <c r="BB281" s="293">
        <f t="shared" si="251"/>
        <v>0</v>
      </c>
      <c r="BC281" s="293">
        <f t="shared" si="252"/>
        <v>53</v>
      </c>
      <c r="BD281" s="293">
        <f t="shared" si="253"/>
        <v>1</v>
      </c>
      <c r="BE281" s="293">
        <f t="shared" si="254"/>
        <v>0</v>
      </c>
      <c r="BF281" s="294">
        <f t="shared" si="235"/>
        <v>255</v>
      </c>
      <c r="BG281" s="294">
        <f t="shared" si="255"/>
        <v>255</v>
      </c>
      <c r="BI281" s="136">
        <f t="shared" si="256"/>
        <v>1</v>
      </c>
    </row>
    <row r="282" spans="1:62" s="372" customFormat="1" ht="13" thickBot="1" x14ac:dyDescent="0.3">
      <c r="A282" s="376">
        <f>draw!A282</f>
        <v>37</v>
      </c>
      <c r="B282" s="376" t="str">
        <f>draw!B282</f>
        <v>Isabel Jacobs</v>
      </c>
      <c r="C282" s="376">
        <f>draw!C282</f>
        <v>0</v>
      </c>
      <c r="D282" s="376" t="str">
        <f>draw!E282</f>
        <v>FHPC</v>
      </c>
      <c r="E282" s="377">
        <f>dressage!AC282</f>
        <v>150</v>
      </c>
      <c r="F282" s="378">
        <v>100</v>
      </c>
      <c r="G282" s="379">
        <v>100</v>
      </c>
      <c r="H282" s="380"/>
      <c r="I282" s="380"/>
      <c r="J282" s="380"/>
      <c r="K282" s="380"/>
      <c r="L282" s="380"/>
      <c r="M282" s="380"/>
      <c r="N282" s="380"/>
      <c r="O282" s="380"/>
      <c r="P282" s="380"/>
      <c r="Q282" s="380"/>
      <c r="R282" s="380"/>
      <c r="S282" s="380"/>
      <c r="T282" s="380"/>
      <c r="U282" s="380"/>
      <c r="V282" s="380"/>
      <c r="W282" s="380"/>
      <c r="X282" s="380"/>
      <c r="Y282" s="380"/>
      <c r="Z282" s="380"/>
      <c r="AA282" s="380"/>
      <c r="AB282" s="380"/>
      <c r="AC282" s="380" t="s">
        <v>48</v>
      </c>
      <c r="AD282" s="381">
        <f t="shared" si="236"/>
        <v>0</v>
      </c>
      <c r="AE282" s="382">
        <f t="shared" si="237"/>
        <v>37.200000000000003</v>
      </c>
      <c r="AF282" s="382">
        <f t="shared" si="238"/>
        <v>37.200000000000003</v>
      </c>
      <c r="AG282" s="383">
        <f t="shared" si="239"/>
        <v>387.2</v>
      </c>
      <c r="AH282" s="384" t="s">
        <v>345</v>
      </c>
      <c r="AI282" s="385" t="str">
        <f t="shared" si="241"/>
        <v/>
      </c>
      <c r="AJ282" s="385" t="str">
        <f t="shared" si="242"/>
        <v/>
      </c>
      <c r="AK282" s="385" t="str">
        <f t="shared" si="243"/>
        <v/>
      </c>
      <c r="AL282" s="385" t="str">
        <f t="shared" si="244"/>
        <v/>
      </c>
      <c r="AM282" s="385" t="str">
        <f t="shared" si="245"/>
        <v/>
      </c>
      <c r="AN282" s="372" t="str">
        <f t="shared" si="233"/>
        <v/>
      </c>
      <c r="AO282" s="372" t="str">
        <f t="shared" si="233"/>
        <v/>
      </c>
      <c r="AP282" s="372" t="str">
        <f t="shared" si="233"/>
        <v/>
      </c>
      <c r="AQ282" s="372" t="str">
        <f t="shared" si="233"/>
        <v/>
      </c>
      <c r="AR282" s="372" t="str">
        <f t="shared" si="233"/>
        <v/>
      </c>
      <c r="AS282" s="386"/>
      <c r="AT282" s="386"/>
      <c r="AU282" s="386" t="str">
        <f>draw!M$286</f>
        <v>0:1:53</v>
      </c>
      <c r="AV282" s="386">
        <f t="shared" si="234"/>
        <v>0</v>
      </c>
      <c r="AW282" s="387">
        <f t="shared" si="246"/>
        <v>0</v>
      </c>
      <c r="AX282" s="387">
        <f t="shared" si="247"/>
        <v>0</v>
      </c>
      <c r="AY282" s="387">
        <f t="shared" si="248"/>
        <v>0</v>
      </c>
      <c r="AZ282" s="387">
        <f t="shared" si="249"/>
        <v>0</v>
      </c>
      <c r="BA282" s="387">
        <f t="shared" si="250"/>
        <v>0</v>
      </c>
      <c r="BB282" s="387">
        <f t="shared" si="251"/>
        <v>0</v>
      </c>
      <c r="BC282" s="387">
        <f t="shared" si="252"/>
        <v>53</v>
      </c>
      <c r="BD282" s="387">
        <f t="shared" si="253"/>
        <v>1</v>
      </c>
      <c r="BE282" s="387">
        <f t="shared" si="254"/>
        <v>0</v>
      </c>
      <c r="BF282" s="388">
        <f t="shared" si="235"/>
        <v>-113</v>
      </c>
      <c r="BG282" s="388">
        <f t="shared" si="255"/>
        <v>93</v>
      </c>
      <c r="BI282" s="372">
        <f t="shared" si="256"/>
        <v>0</v>
      </c>
    </row>
    <row r="283" spans="1:62" ht="13" thickBot="1" x14ac:dyDescent="0.3">
      <c r="A283" s="286">
        <f>draw!A283</f>
        <v>38</v>
      </c>
      <c r="B283" s="286" t="str">
        <f>draw!B283</f>
        <v>Monique Vella</v>
      </c>
      <c r="C283" s="286">
        <f>draw!C283</f>
        <v>0</v>
      </c>
      <c r="D283" s="286" t="str">
        <f>draw!E283</f>
        <v>DUR</v>
      </c>
      <c r="E283" s="287">
        <f>dressage!AC283</f>
        <v>62.045454545454547</v>
      </c>
      <c r="F283" s="288">
        <v>0</v>
      </c>
      <c r="G283" s="289">
        <v>0</v>
      </c>
      <c r="H283" s="247"/>
      <c r="I283" s="247"/>
      <c r="J283" s="247"/>
      <c r="K283" s="247"/>
      <c r="L283" s="247"/>
      <c r="M283" s="247"/>
      <c r="N283" s="247"/>
      <c r="O283" s="247"/>
      <c r="P283" s="247"/>
      <c r="Q283" s="247"/>
      <c r="R283" s="247"/>
      <c r="S283" s="247"/>
      <c r="T283" s="247"/>
      <c r="U283" s="247"/>
      <c r="V283" s="247"/>
      <c r="W283" s="247"/>
      <c r="X283" s="247"/>
      <c r="Y283" s="247"/>
      <c r="Z283" s="247"/>
      <c r="AA283" s="247"/>
      <c r="AB283" s="247"/>
      <c r="AC283" s="247" t="s">
        <v>48</v>
      </c>
      <c r="AD283" s="290">
        <f t="shared" si="236"/>
        <v>1.2592592592592593E-2</v>
      </c>
      <c r="AE283" s="291">
        <f t="shared" si="237"/>
        <v>6</v>
      </c>
      <c r="AF283" s="291">
        <f t="shared" si="238"/>
        <v>6</v>
      </c>
      <c r="AG283" s="248">
        <f t="shared" si="239"/>
        <v>68.045454545454547</v>
      </c>
      <c r="AH283" s="246">
        <f t="shared" si="240"/>
        <v>1</v>
      </c>
      <c r="AI283" s="244" t="str">
        <f t="shared" si="241"/>
        <v/>
      </c>
      <c r="AJ283" s="244" t="str">
        <f t="shared" si="242"/>
        <v/>
      </c>
      <c r="AK283" s="244" t="str">
        <f t="shared" si="243"/>
        <v/>
      </c>
      <c r="AL283" s="244" t="str">
        <f t="shared" si="244"/>
        <v/>
      </c>
      <c r="AM283" s="244" t="str">
        <f t="shared" si="245"/>
        <v/>
      </c>
      <c r="AN283" s="136" t="str">
        <f t="shared" si="233"/>
        <v/>
      </c>
      <c r="AO283" s="136" t="str">
        <f t="shared" si="233"/>
        <v/>
      </c>
      <c r="AP283" s="136" t="str">
        <f t="shared" si="233"/>
        <v/>
      </c>
      <c r="AQ283" s="136" t="str">
        <f t="shared" si="233"/>
        <v/>
      </c>
      <c r="AR283" s="136" t="str">
        <f t="shared" si="233"/>
        <v/>
      </c>
      <c r="AS283" s="292">
        <v>1.1111111111111112E-2</v>
      </c>
      <c r="AT283" s="292">
        <v>1.2592592592592593E-2</v>
      </c>
      <c r="AU283" s="292" t="str">
        <f>draw!M$286</f>
        <v>0:1:53</v>
      </c>
      <c r="AV283" s="292">
        <f t="shared" si="234"/>
        <v>0</v>
      </c>
      <c r="AW283" s="293">
        <f t="shared" si="246"/>
        <v>0</v>
      </c>
      <c r="AX283" s="293">
        <f t="shared" si="247"/>
        <v>16</v>
      </c>
      <c r="AY283" s="293">
        <f t="shared" si="248"/>
        <v>0</v>
      </c>
      <c r="AZ283" s="293">
        <f t="shared" si="249"/>
        <v>8</v>
      </c>
      <c r="BA283" s="293">
        <f t="shared" si="250"/>
        <v>18</v>
      </c>
      <c r="BB283" s="293">
        <f t="shared" si="251"/>
        <v>0</v>
      </c>
      <c r="BC283" s="293">
        <f t="shared" si="252"/>
        <v>53</v>
      </c>
      <c r="BD283" s="293">
        <f t="shared" si="253"/>
        <v>1</v>
      </c>
      <c r="BE283" s="293">
        <f t="shared" si="254"/>
        <v>0</v>
      </c>
      <c r="BF283" s="294">
        <f t="shared" si="235"/>
        <v>15</v>
      </c>
      <c r="BG283" s="294">
        <f t="shared" si="255"/>
        <v>15</v>
      </c>
      <c r="BI283" s="136">
        <f t="shared" si="256"/>
        <v>0</v>
      </c>
    </row>
    <row r="284" spans="1:62" ht="13" thickBot="1" x14ac:dyDescent="0.3">
      <c r="A284" s="286">
        <f>draw!A284</f>
        <v>39</v>
      </c>
      <c r="B284" s="286" t="str">
        <f>draw!B284</f>
        <v>Eric Hope</v>
      </c>
      <c r="C284" s="286">
        <f>draw!C284</f>
        <v>0</v>
      </c>
      <c r="D284" s="286" t="str">
        <f>draw!E284</f>
        <v>DUR</v>
      </c>
      <c r="E284" s="287">
        <f>dressage!AC284</f>
        <v>64.77272727272728</v>
      </c>
      <c r="F284" s="288">
        <v>0</v>
      </c>
      <c r="G284" s="289">
        <v>0</v>
      </c>
      <c r="H284" s="247"/>
      <c r="I284" s="247"/>
      <c r="J284" s="247"/>
      <c r="K284" s="247"/>
      <c r="L284" s="247"/>
      <c r="M284" s="247"/>
      <c r="N284" s="247"/>
      <c r="O284" s="247"/>
      <c r="P284" s="247"/>
      <c r="Q284" s="247"/>
      <c r="R284" s="247"/>
      <c r="S284" s="247"/>
      <c r="T284" s="247"/>
      <c r="U284" s="247"/>
      <c r="V284" s="247"/>
      <c r="W284" s="247"/>
      <c r="X284" s="247"/>
      <c r="Y284" s="247"/>
      <c r="Z284" s="247"/>
      <c r="AA284" s="247"/>
      <c r="AB284" s="247"/>
      <c r="AC284" s="247" t="s">
        <v>48</v>
      </c>
      <c r="AD284" s="290">
        <f t="shared" si="236"/>
        <v>1.4236111111111111E-2</v>
      </c>
      <c r="AE284" s="291">
        <f t="shared" si="237"/>
        <v>14.8</v>
      </c>
      <c r="AF284" s="291">
        <f t="shared" si="238"/>
        <v>14.8</v>
      </c>
      <c r="AG284" s="248">
        <f t="shared" si="239"/>
        <v>79.572727272727278</v>
      </c>
      <c r="AH284" s="246">
        <f t="shared" si="240"/>
        <v>2</v>
      </c>
      <c r="AI284" s="244" t="str">
        <f t="shared" si="241"/>
        <v/>
      </c>
      <c r="AJ284" s="244" t="str">
        <f t="shared" si="242"/>
        <v/>
      </c>
      <c r="AK284" s="244" t="str">
        <f t="shared" si="243"/>
        <v/>
      </c>
      <c r="AL284" s="244" t="str">
        <f t="shared" si="244"/>
        <v/>
      </c>
      <c r="AM284" s="244" t="str">
        <f t="shared" si="245"/>
        <v/>
      </c>
      <c r="AN284" s="136" t="str">
        <f t="shared" si="233"/>
        <v/>
      </c>
      <c r="AO284" s="136" t="str">
        <f t="shared" si="233"/>
        <v/>
      </c>
      <c r="AP284" s="136" t="str">
        <f t="shared" si="233"/>
        <v/>
      </c>
      <c r="AQ284" s="136" t="str">
        <f t="shared" si="233"/>
        <v/>
      </c>
      <c r="AR284" s="136" t="str">
        <f t="shared" si="233"/>
        <v/>
      </c>
      <c r="AS284" s="292">
        <v>1.2499999999999999E-2</v>
      </c>
      <c r="AT284" s="292">
        <v>1.4236111111111111E-2</v>
      </c>
      <c r="AU284" s="292" t="str">
        <f>draw!M$286</f>
        <v>0:1:53</v>
      </c>
      <c r="AV284" s="292">
        <f t="shared" si="234"/>
        <v>1.50462962962964E-4</v>
      </c>
      <c r="AW284" s="293">
        <f t="shared" si="246"/>
        <v>0</v>
      </c>
      <c r="AX284" s="293">
        <f t="shared" si="247"/>
        <v>18</v>
      </c>
      <c r="AY284" s="293">
        <f t="shared" si="248"/>
        <v>0</v>
      </c>
      <c r="AZ284" s="293">
        <f t="shared" si="249"/>
        <v>30</v>
      </c>
      <c r="BA284" s="293">
        <f t="shared" si="250"/>
        <v>20</v>
      </c>
      <c r="BB284" s="293">
        <f t="shared" si="251"/>
        <v>0</v>
      </c>
      <c r="BC284" s="293">
        <f t="shared" si="252"/>
        <v>53</v>
      </c>
      <c r="BD284" s="293">
        <f t="shared" si="253"/>
        <v>1</v>
      </c>
      <c r="BE284" s="293">
        <f t="shared" si="254"/>
        <v>0</v>
      </c>
      <c r="BF284" s="294">
        <f t="shared" si="235"/>
        <v>37</v>
      </c>
      <c r="BG284" s="294">
        <f t="shared" si="255"/>
        <v>37</v>
      </c>
      <c r="BI284" s="136">
        <f t="shared" si="256"/>
        <v>0</v>
      </c>
    </row>
    <row r="285" spans="1:62" ht="13" hidden="1" thickBot="1" x14ac:dyDescent="0.3">
      <c r="A285" s="286">
        <f>draw!A285</f>
        <v>0</v>
      </c>
      <c r="B285" s="286">
        <f>draw!B285</f>
        <v>0</v>
      </c>
      <c r="C285" s="286">
        <f>draw!C285</f>
        <v>0</v>
      </c>
      <c r="D285" s="286">
        <f>draw!E285</f>
        <v>0</v>
      </c>
      <c r="E285" s="287">
        <f>dressage!AC285</f>
        <v>150</v>
      </c>
      <c r="F285" s="288"/>
      <c r="G285" s="289"/>
      <c r="H285" s="247"/>
      <c r="I285" s="247"/>
      <c r="J285" s="247"/>
      <c r="K285" s="247"/>
      <c r="L285" s="247"/>
      <c r="M285" s="247"/>
      <c r="N285" s="247"/>
      <c r="O285" s="247"/>
      <c r="P285" s="247"/>
      <c r="Q285" s="247"/>
      <c r="R285" s="247"/>
      <c r="S285" s="247"/>
      <c r="T285" s="247"/>
      <c r="U285" s="247"/>
      <c r="V285" s="247"/>
      <c r="W285" s="247"/>
      <c r="X285" s="247"/>
      <c r="Y285" s="247"/>
      <c r="Z285" s="247"/>
      <c r="AA285" s="247"/>
      <c r="AB285" s="247"/>
      <c r="AC285" s="247" t="s">
        <v>48</v>
      </c>
      <c r="AD285" s="290">
        <f t="shared" si="236"/>
        <v>1.4236111111111111E-2</v>
      </c>
      <c r="AE285" s="291">
        <f t="shared" si="237"/>
        <v>437.20000000000005</v>
      </c>
      <c r="AF285" s="291">
        <f t="shared" si="238"/>
        <v>437.20000000000005</v>
      </c>
      <c r="AG285" s="248">
        <f t="shared" si="239"/>
        <v>587.20000000000005</v>
      </c>
      <c r="AH285" s="246" t="e">
        <f t="shared" ref="AH285:AH306" si="257">RANK(AG285,AG$244:AG$273,1)</f>
        <v>#N/A</v>
      </c>
      <c r="AI285" s="244" t="str">
        <f t="shared" si="241"/>
        <v/>
      </c>
      <c r="AJ285" s="244" t="str">
        <f t="shared" si="242"/>
        <v/>
      </c>
      <c r="AK285" s="244" t="str">
        <f t="shared" si="243"/>
        <v/>
      </c>
      <c r="AL285" s="244" t="str">
        <f t="shared" si="244"/>
        <v/>
      </c>
      <c r="AM285" s="244" t="str">
        <f t="shared" si="245"/>
        <v/>
      </c>
      <c r="AN285" s="136" t="str">
        <f t="shared" si="233"/>
        <v/>
      </c>
      <c r="AO285" s="136" t="str">
        <f t="shared" si="233"/>
        <v/>
      </c>
      <c r="AP285" s="136" t="str">
        <f t="shared" si="233"/>
        <v/>
      </c>
      <c r="AQ285" s="136" t="str">
        <f t="shared" si="233"/>
        <v/>
      </c>
      <c r="AR285" s="136" t="str">
        <f t="shared" si="233"/>
        <v/>
      </c>
      <c r="AS285" s="292">
        <v>0</v>
      </c>
      <c r="AT285" s="292">
        <f t="shared" ref="AT285:AT307" si="258">AT284</f>
        <v>1.4236111111111111E-2</v>
      </c>
      <c r="AU285" s="292">
        <v>0.29322916666666698</v>
      </c>
      <c r="AV285" s="292">
        <f t="shared" si="234"/>
        <v>1.2650462962962962E-2</v>
      </c>
      <c r="AW285" s="293">
        <f t="shared" si="246"/>
        <v>0</v>
      </c>
      <c r="AX285" s="293">
        <f t="shared" si="247"/>
        <v>0</v>
      </c>
      <c r="AY285" s="293">
        <f t="shared" si="248"/>
        <v>0</v>
      </c>
      <c r="AZ285" s="293">
        <f t="shared" si="249"/>
        <v>30</v>
      </c>
      <c r="BA285" s="293">
        <f t="shared" si="250"/>
        <v>20</v>
      </c>
      <c r="BB285" s="293">
        <f t="shared" si="251"/>
        <v>0</v>
      </c>
      <c r="BC285" s="293">
        <f t="shared" si="252"/>
        <v>15</v>
      </c>
      <c r="BD285" s="293">
        <f t="shared" si="253"/>
        <v>2</v>
      </c>
      <c r="BE285" s="293">
        <f t="shared" si="254"/>
        <v>7</v>
      </c>
      <c r="BF285" s="294">
        <f t="shared" ref="BF285:BF307" si="259">(AZ285-AW285-BC$244)+(BA285-AX285-BD$244)*60+(BB285-AY285-BE$244)*3600</f>
        <v>1093</v>
      </c>
      <c r="BG285" s="294">
        <f t="shared" si="255"/>
        <v>1093</v>
      </c>
      <c r="BI285" s="136">
        <f t="shared" si="256"/>
        <v>0</v>
      </c>
    </row>
    <row r="286" spans="1:62" ht="13" hidden="1" thickBot="1" x14ac:dyDescent="0.3">
      <c r="A286" s="286">
        <f>draw!A286</f>
        <v>0</v>
      </c>
      <c r="B286" s="286">
        <f>draw!B286</f>
        <v>0</v>
      </c>
      <c r="C286" s="286">
        <f>draw!C286</f>
        <v>0</v>
      </c>
      <c r="D286" s="286">
        <f>draw!E286</f>
        <v>0</v>
      </c>
      <c r="E286" s="287">
        <f>dressage!AC286</f>
        <v>64.431818181818187</v>
      </c>
      <c r="F286" s="288"/>
      <c r="G286" s="289"/>
      <c r="H286" s="247"/>
      <c r="I286" s="247"/>
      <c r="J286" s="247"/>
      <c r="K286" s="247"/>
      <c r="L286" s="247"/>
      <c r="M286" s="247"/>
      <c r="N286" s="247"/>
      <c r="O286" s="247"/>
      <c r="P286" s="247"/>
      <c r="Q286" s="247"/>
      <c r="R286" s="247"/>
      <c r="S286" s="247"/>
      <c r="T286" s="247"/>
      <c r="U286" s="247"/>
      <c r="V286" s="247"/>
      <c r="W286" s="247"/>
      <c r="X286" s="247"/>
      <c r="Y286" s="247"/>
      <c r="Z286" s="247"/>
      <c r="AA286" s="247"/>
      <c r="AB286" s="247"/>
      <c r="AC286" s="247" t="s">
        <v>48</v>
      </c>
      <c r="AD286" s="290">
        <f t="shared" si="236"/>
        <v>1.4236111111111111E-2</v>
      </c>
      <c r="AE286" s="291">
        <f t="shared" si="237"/>
        <v>437.20000000000005</v>
      </c>
      <c r="AF286" s="291">
        <f t="shared" si="238"/>
        <v>437.20000000000005</v>
      </c>
      <c r="AG286" s="248">
        <f t="shared" si="239"/>
        <v>501.63181818181823</v>
      </c>
      <c r="AH286" s="246" t="e">
        <f t="shared" si="257"/>
        <v>#N/A</v>
      </c>
      <c r="AI286" s="244" t="str">
        <f t="shared" si="241"/>
        <v/>
      </c>
      <c r="AJ286" s="244" t="str">
        <f t="shared" si="242"/>
        <v/>
      </c>
      <c r="AK286" s="244" t="str">
        <f t="shared" si="243"/>
        <v/>
      </c>
      <c r="AL286" s="244" t="str">
        <f t="shared" si="244"/>
        <v/>
      </c>
      <c r="AM286" s="244" t="str">
        <f t="shared" si="245"/>
        <v/>
      </c>
      <c r="AN286" s="136" t="str">
        <f t="shared" si="233"/>
        <v/>
      </c>
      <c r="AO286" s="136" t="str">
        <f t="shared" si="233"/>
        <v/>
      </c>
      <c r="AP286" s="136" t="str">
        <f t="shared" si="233"/>
        <v/>
      </c>
      <c r="AQ286" s="136" t="str">
        <f t="shared" si="233"/>
        <v/>
      </c>
      <c r="AR286" s="136" t="str">
        <f t="shared" si="233"/>
        <v/>
      </c>
      <c r="AS286" s="292">
        <v>0</v>
      </c>
      <c r="AT286" s="292">
        <f t="shared" si="258"/>
        <v>1.4236111111111111E-2</v>
      </c>
      <c r="AU286" s="292">
        <v>0.334895833333333</v>
      </c>
      <c r="AV286" s="292">
        <f t="shared" si="234"/>
        <v>1.2650462962962962E-2</v>
      </c>
      <c r="AW286" s="293">
        <f t="shared" si="246"/>
        <v>0</v>
      </c>
      <c r="AX286" s="293">
        <f t="shared" si="247"/>
        <v>0</v>
      </c>
      <c r="AY286" s="293">
        <f t="shared" si="248"/>
        <v>0</v>
      </c>
      <c r="AZ286" s="293">
        <f t="shared" si="249"/>
        <v>30</v>
      </c>
      <c r="BA286" s="293">
        <f t="shared" si="250"/>
        <v>20</v>
      </c>
      <c r="BB286" s="293">
        <f t="shared" si="251"/>
        <v>0</v>
      </c>
      <c r="BC286" s="293">
        <f t="shared" si="252"/>
        <v>15</v>
      </c>
      <c r="BD286" s="293">
        <f t="shared" si="253"/>
        <v>2</v>
      </c>
      <c r="BE286" s="293">
        <f t="shared" si="254"/>
        <v>8</v>
      </c>
      <c r="BF286" s="294">
        <f t="shared" si="259"/>
        <v>1093</v>
      </c>
      <c r="BG286" s="294">
        <f t="shared" si="255"/>
        <v>1093</v>
      </c>
      <c r="BI286" s="136">
        <f t="shared" si="256"/>
        <v>0</v>
      </c>
    </row>
    <row r="287" spans="1:62" ht="13" hidden="1" thickBot="1" x14ac:dyDescent="0.3">
      <c r="A287" s="286">
        <f>draw!A287</f>
        <v>0</v>
      </c>
      <c r="B287" s="286">
        <f>draw!B287</f>
        <v>0</v>
      </c>
      <c r="C287" s="286">
        <f>draw!C287</f>
        <v>0</v>
      </c>
      <c r="D287" s="286">
        <f>draw!E287</f>
        <v>0</v>
      </c>
      <c r="E287" s="287">
        <f>dressage!AC287</f>
        <v>64.431818181818187</v>
      </c>
      <c r="F287" s="288"/>
      <c r="G287" s="289"/>
      <c r="H287" s="247"/>
      <c r="I287" s="247"/>
      <c r="J287" s="247"/>
      <c r="K287" s="247"/>
      <c r="L287" s="247"/>
      <c r="M287" s="247"/>
      <c r="N287" s="247"/>
      <c r="O287" s="247"/>
      <c r="P287" s="247"/>
      <c r="Q287" s="247"/>
      <c r="R287" s="247"/>
      <c r="S287" s="247"/>
      <c r="T287" s="247"/>
      <c r="U287" s="247"/>
      <c r="V287" s="247"/>
      <c r="W287" s="247"/>
      <c r="X287" s="247"/>
      <c r="Y287" s="247"/>
      <c r="Z287" s="247"/>
      <c r="AA287" s="247"/>
      <c r="AB287" s="247"/>
      <c r="AC287" s="247" t="s">
        <v>48</v>
      </c>
      <c r="AD287" s="290">
        <f t="shared" si="236"/>
        <v>1.4236111111111111E-2</v>
      </c>
      <c r="AE287" s="291">
        <f t="shared" si="237"/>
        <v>437.20000000000005</v>
      </c>
      <c r="AF287" s="291">
        <f t="shared" si="238"/>
        <v>437.20000000000005</v>
      </c>
      <c r="AG287" s="248">
        <f t="shared" si="239"/>
        <v>501.63181818181823</v>
      </c>
      <c r="AH287" s="246" t="e">
        <f t="shared" si="257"/>
        <v>#N/A</v>
      </c>
      <c r="AI287" s="244" t="str">
        <f t="shared" si="241"/>
        <v/>
      </c>
      <c r="AJ287" s="244" t="str">
        <f t="shared" si="242"/>
        <v/>
      </c>
      <c r="AK287" s="244" t="str">
        <f t="shared" si="243"/>
        <v/>
      </c>
      <c r="AL287" s="244" t="str">
        <f t="shared" si="244"/>
        <v/>
      </c>
      <c r="AM287" s="244" t="str">
        <f t="shared" si="245"/>
        <v/>
      </c>
      <c r="AN287" s="136" t="str">
        <f t="shared" si="233"/>
        <v/>
      </c>
      <c r="AO287" s="136" t="str">
        <f t="shared" si="233"/>
        <v/>
      </c>
      <c r="AP287" s="136" t="str">
        <f t="shared" si="233"/>
        <v/>
      </c>
      <c r="AQ287" s="136" t="str">
        <f t="shared" si="233"/>
        <v/>
      </c>
      <c r="AR287" s="136" t="str">
        <f t="shared" si="233"/>
        <v/>
      </c>
      <c r="AS287" s="292">
        <v>0</v>
      </c>
      <c r="AT287" s="292">
        <f t="shared" si="258"/>
        <v>1.4236111111111111E-2</v>
      </c>
      <c r="AU287" s="292">
        <v>0.37656250000000002</v>
      </c>
      <c r="AV287" s="292">
        <f t="shared" si="234"/>
        <v>1.2650462962962962E-2</v>
      </c>
      <c r="AW287" s="293">
        <f t="shared" si="246"/>
        <v>0</v>
      </c>
      <c r="AX287" s="293">
        <f t="shared" si="247"/>
        <v>0</v>
      </c>
      <c r="AY287" s="293">
        <f t="shared" si="248"/>
        <v>0</v>
      </c>
      <c r="AZ287" s="293">
        <f t="shared" si="249"/>
        <v>30</v>
      </c>
      <c r="BA287" s="293">
        <f t="shared" si="250"/>
        <v>20</v>
      </c>
      <c r="BB287" s="293">
        <f t="shared" si="251"/>
        <v>0</v>
      </c>
      <c r="BC287" s="293">
        <f t="shared" si="252"/>
        <v>15</v>
      </c>
      <c r="BD287" s="293">
        <f t="shared" si="253"/>
        <v>2</v>
      </c>
      <c r="BE287" s="293">
        <f t="shared" si="254"/>
        <v>9</v>
      </c>
      <c r="BF287" s="294">
        <f t="shared" si="259"/>
        <v>1093</v>
      </c>
      <c r="BG287" s="294">
        <f t="shared" si="255"/>
        <v>1093</v>
      </c>
      <c r="BI287" s="136">
        <f t="shared" si="256"/>
        <v>0</v>
      </c>
    </row>
    <row r="288" spans="1:62" ht="13" hidden="1" thickBot="1" x14ac:dyDescent="0.3">
      <c r="A288" s="286">
        <f>draw!A288</f>
        <v>0</v>
      </c>
      <c r="B288" s="286">
        <f>draw!B288</f>
        <v>0</v>
      </c>
      <c r="C288" s="286">
        <f>draw!C288</f>
        <v>0</v>
      </c>
      <c r="D288" s="286">
        <f>draw!E288</f>
        <v>0</v>
      </c>
      <c r="E288" s="287">
        <f>dressage!AC288</f>
        <v>64.431818181818187</v>
      </c>
      <c r="F288" s="288"/>
      <c r="G288" s="289"/>
      <c r="H288" s="247"/>
      <c r="I288" s="247"/>
      <c r="J288" s="247"/>
      <c r="K288" s="247"/>
      <c r="L288" s="247"/>
      <c r="M288" s="247"/>
      <c r="N288" s="247"/>
      <c r="O288" s="247"/>
      <c r="P288" s="247"/>
      <c r="Q288" s="247"/>
      <c r="R288" s="247"/>
      <c r="S288" s="247"/>
      <c r="T288" s="247"/>
      <c r="U288" s="247"/>
      <c r="V288" s="247"/>
      <c r="W288" s="247"/>
      <c r="X288" s="247"/>
      <c r="Y288" s="247"/>
      <c r="Z288" s="247"/>
      <c r="AA288" s="247"/>
      <c r="AB288" s="247"/>
      <c r="AC288" s="247" t="s">
        <v>48</v>
      </c>
      <c r="AD288" s="290">
        <f t="shared" si="236"/>
        <v>1.4236111111111111E-2</v>
      </c>
      <c r="AE288" s="291">
        <f t="shared" si="237"/>
        <v>437.20000000000005</v>
      </c>
      <c r="AF288" s="291">
        <f t="shared" si="238"/>
        <v>437.20000000000005</v>
      </c>
      <c r="AG288" s="248">
        <f t="shared" si="239"/>
        <v>501.63181818181823</v>
      </c>
      <c r="AH288" s="246" t="e">
        <f t="shared" si="257"/>
        <v>#N/A</v>
      </c>
      <c r="AI288" s="244" t="str">
        <f t="shared" si="241"/>
        <v/>
      </c>
      <c r="AJ288" s="244" t="str">
        <f t="shared" si="242"/>
        <v/>
      </c>
      <c r="AK288" s="244" t="str">
        <f t="shared" si="243"/>
        <v/>
      </c>
      <c r="AL288" s="244" t="str">
        <f t="shared" si="244"/>
        <v/>
      </c>
      <c r="AM288" s="244" t="str">
        <f t="shared" si="245"/>
        <v/>
      </c>
      <c r="AN288" s="136" t="str">
        <f t="shared" si="233"/>
        <v/>
      </c>
      <c r="AO288" s="136" t="str">
        <f t="shared" si="233"/>
        <v/>
      </c>
      <c r="AP288" s="136" t="str">
        <f t="shared" si="233"/>
        <v/>
      </c>
      <c r="AQ288" s="136" t="str">
        <f t="shared" si="233"/>
        <v/>
      </c>
      <c r="AR288" s="136" t="str">
        <f t="shared" si="233"/>
        <v/>
      </c>
      <c r="AS288" s="292">
        <v>0</v>
      </c>
      <c r="AT288" s="292">
        <f t="shared" si="258"/>
        <v>1.4236111111111111E-2</v>
      </c>
      <c r="AU288" s="292">
        <v>0.41822916666666698</v>
      </c>
      <c r="AV288" s="292">
        <f t="shared" si="234"/>
        <v>1.2650462962962962E-2</v>
      </c>
      <c r="AW288" s="293">
        <f t="shared" si="246"/>
        <v>0</v>
      </c>
      <c r="AX288" s="293">
        <f t="shared" si="247"/>
        <v>0</v>
      </c>
      <c r="AY288" s="293">
        <f t="shared" si="248"/>
        <v>0</v>
      </c>
      <c r="AZ288" s="293">
        <f t="shared" si="249"/>
        <v>30</v>
      </c>
      <c r="BA288" s="293">
        <f t="shared" si="250"/>
        <v>20</v>
      </c>
      <c r="BB288" s="293">
        <f t="shared" si="251"/>
        <v>0</v>
      </c>
      <c r="BC288" s="293">
        <f t="shared" si="252"/>
        <v>15</v>
      </c>
      <c r="BD288" s="293">
        <f t="shared" si="253"/>
        <v>2</v>
      </c>
      <c r="BE288" s="293">
        <f t="shared" si="254"/>
        <v>10</v>
      </c>
      <c r="BF288" s="294">
        <f t="shared" si="259"/>
        <v>1093</v>
      </c>
      <c r="BG288" s="294">
        <f t="shared" si="255"/>
        <v>1093</v>
      </c>
      <c r="BI288" s="136">
        <f t="shared" si="256"/>
        <v>0</v>
      </c>
    </row>
    <row r="289" spans="1:61" ht="13" hidden="1" thickBot="1" x14ac:dyDescent="0.3">
      <c r="A289" s="286">
        <f>draw!A289</f>
        <v>0</v>
      </c>
      <c r="B289" s="286">
        <f>draw!B289</f>
        <v>0</v>
      </c>
      <c r="C289" s="286">
        <f>draw!C289</f>
        <v>0</v>
      </c>
      <c r="D289" s="286">
        <f>draw!E289</f>
        <v>0</v>
      </c>
      <c r="E289" s="287">
        <f>dressage!AC289</f>
        <v>64.431818181818187</v>
      </c>
      <c r="F289" s="288"/>
      <c r="G289" s="289"/>
      <c r="H289" s="247"/>
      <c r="I289" s="247"/>
      <c r="J289" s="247"/>
      <c r="K289" s="247"/>
      <c r="L289" s="247"/>
      <c r="M289" s="247"/>
      <c r="N289" s="247"/>
      <c r="O289" s="247"/>
      <c r="P289" s="247"/>
      <c r="Q289" s="247"/>
      <c r="R289" s="247"/>
      <c r="S289" s="247"/>
      <c r="T289" s="247"/>
      <c r="U289" s="247"/>
      <c r="V289" s="247"/>
      <c r="W289" s="247"/>
      <c r="X289" s="247"/>
      <c r="Y289" s="247"/>
      <c r="Z289" s="247"/>
      <c r="AA289" s="247"/>
      <c r="AB289" s="247"/>
      <c r="AC289" s="247" t="s">
        <v>48</v>
      </c>
      <c r="AD289" s="290">
        <f t="shared" si="236"/>
        <v>1.4236111111111111E-2</v>
      </c>
      <c r="AE289" s="291">
        <f t="shared" si="237"/>
        <v>437.20000000000005</v>
      </c>
      <c r="AF289" s="291">
        <f t="shared" si="238"/>
        <v>437.20000000000005</v>
      </c>
      <c r="AG289" s="248">
        <f t="shared" si="239"/>
        <v>501.63181818181823</v>
      </c>
      <c r="AH289" s="246" t="e">
        <f t="shared" si="257"/>
        <v>#N/A</v>
      </c>
      <c r="AI289" s="244" t="str">
        <f t="shared" si="241"/>
        <v/>
      </c>
      <c r="AJ289" s="244" t="str">
        <f t="shared" si="242"/>
        <v/>
      </c>
      <c r="AK289" s="244" t="str">
        <f t="shared" si="243"/>
        <v/>
      </c>
      <c r="AL289" s="244" t="str">
        <f t="shared" si="244"/>
        <v/>
      </c>
      <c r="AM289" s="244" t="str">
        <f t="shared" si="245"/>
        <v/>
      </c>
      <c r="AN289" s="136" t="str">
        <f t="shared" si="233"/>
        <v/>
      </c>
      <c r="AO289" s="136" t="str">
        <f t="shared" si="233"/>
        <v/>
      </c>
      <c r="AP289" s="136" t="str">
        <f t="shared" si="233"/>
        <v/>
      </c>
      <c r="AQ289" s="136" t="str">
        <f t="shared" si="233"/>
        <v/>
      </c>
      <c r="AR289" s="136" t="str">
        <f t="shared" si="233"/>
        <v/>
      </c>
      <c r="AS289" s="292">
        <v>0</v>
      </c>
      <c r="AT289" s="292">
        <f t="shared" si="258"/>
        <v>1.4236111111111111E-2</v>
      </c>
      <c r="AU289" s="292">
        <v>0.459895833333333</v>
      </c>
      <c r="AV289" s="292">
        <f t="shared" si="234"/>
        <v>1.2650462962962962E-2</v>
      </c>
      <c r="AW289" s="293">
        <f t="shared" si="246"/>
        <v>0</v>
      </c>
      <c r="AX289" s="293">
        <f t="shared" si="247"/>
        <v>0</v>
      </c>
      <c r="AY289" s="293">
        <f t="shared" si="248"/>
        <v>0</v>
      </c>
      <c r="AZ289" s="293">
        <f t="shared" si="249"/>
        <v>30</v>
      </c>
      <c r="BA289" s="293">
        <f t="shared" si="250"/>
        <v>20</v>
      </c>
      <c r="BB289" s="293">
        <f t="shared" si="251"/>
        <v>0</v>
      </c>
      <c r="BC289" s="293">
        <f t="shared" si="252"/>
        <v>15</v>
      </c>
      <c r="BD289" s="293">
        <f t="shared" si="253"/>
        <v>2</v>
      </c>
      <c r="BE289" s="293">
        <f t="shared" si="254"/>
        <v>11</v>
      </c>
      <c r="BF289" s="294">
        <f t="shared" si="259"/>
        <v>1093</v>
      </c>
      <c r="BG289" s="294">
        <f t="shared" si="255"/>
        <v>1093</v>
      </c>
      <c r="BI289" s="136">
        <f t="shared" si="256"/>
        <v>0</v>
      </c>
    </row>
    <row r="290" spans="1:61" ht="13" hidden="1" thickBot="1" x14ac:dyDescent="0.3">
      <c r="A290" s="286">
        <f>draw!A290</f>
        <v>0</v>
      </c>
      <c r="B290" s="286">
        <f>draw!B290</f>
        <v>0</v>
      </c>
      <c r="C290" s="286">
        <f>draw!C290</f>
        <v>0</v>
      </c>
      <c r="D290" s="286">
        <f>draw!E290</f>
        <v>0</v>
      </c>
      <c r="E290" s="287">
        <f>dressage!AC290</f>
        <v>64.431818181818187</v>
      </c>
      <c r="F290" s="288"/>
      <c r="G290" s="289"/>
      <c r="H290" s="247"/>
      <c r="I290" s="247"/>
      <c r="J290" s="247"/>
      <c r="K290" s="247"/>
      <c r="L290" s="247"/>
      <c r="M290" s="247"/>
      <c r="N290" s="247"/>
      <c r="O290" s="247"/>
      <c r="P290" s="247"/>
      <c r="Q290" s="247"/>
      <c r="R290" s="247"/>
      <c r="S290" s="247"/>
      <c r="T290" s="247"/>
      <c r="U290" s="247"/>
      <c r="V290" s="247"/>
      <c r="W290" s="247"/>
      <c r="X290" s="247"/>
      <c r="Y290" s="247"/>
      <c r="Z290" s="247"/>
      <c r="AA290" s="247"/>
      <c r="AB290" s="247"/>
      <c r="AC290" s="247" t="s">
        <v>48</v>
      </c>
      <c r="AD290" s="290">
        <f t="shared" si="236"/>
        <v>1.4236111111111111E-2</v>
      </c>
      <c r="AE290" s="291">
        <f t="shared" si="237"/>
        <v>437.20000000000005</v>
      </c>
      <c r="AF290" s="291">
        <f t="shared" si="238"/>
        <v>437.20000000000005</v>
      </c>
      <c r="AG290" s="248">
        <f t="shared" si="239"/>
        <v>501.63181818181823</v>
      </c>
      <c r="AH290" s="246" t="e">
        <f t="shared" si="257"/>
        <v>#N/A</v>
      </c>
      <c r="AI290" s="244" t="str">
        <f t="shared" si="241"/>
        <v/>
      </c>
      <c r="AJ290" s="244" t="str">
        <f t="shared" si="242"/>
        <v/>
      </c>
      <c r="AK290" s="244" t="str">
        <f t="shared" si="243"/>
        <v/>
      </c>
      <c r="AL290" s="244" t="str">
        <f t="shared" si="244"/>
        <v/>
      </c>
      <c r="AM290" s="244" t="str">
        <f t="shared" si="245"/>
        <v/>
      </c>
      <c r="AN290" s="136" t="str">
        <f t="shared" si="233"/>
        <v/>
      </c>
      <c r="AO290" s="136" t="str">
        <f t="shared" si="233"/>
        <v/>
      </c>
      <c r="AP290" s="136" t="str">
        <f t="shared" si="233"/>
        <v/>
      </c>
      <c r="AQ290" s="136" t="str">
        <f t="shared" si="233"/>
        <v/>
      </c>
      <c r="AR290" s="136" t="str">
        <f t="shared" si="233"/>
        <v/>
      </c>
      <c r="AS290" s="292">
        <v>0</v>
      </c>
      <c r="AT290" s="292">
        <f t="shared" si="258"/>
        <v>1.4236111111111111E-2</v>
      </c>
      <c r="AU290" s="292">
        <v>0.50156250000000002</v>
      </c>
      <c r="AV290" s="292">
        <f t="shared" si="234"/>
        <v>1.2650462962962962E-2</v>
      </c>
      <c r="AW290" s="293">
        <f t="shared" si="246"/>
        <v>0</v>
      </c>
      <c r="AX290" s="293">
        <f t="shared" si="247"/>
        <v>0</v>
      </c>
      <c r="AY290" s="293">
        <f t="shared" si="248"/>
        <v>0</v>
      </c>
      <c r="AZ290" s="293">
        <f t="shared" si="249"/>
        <v>30</v>
      </c>
      <c r="BA290" s="293">
        <f t="shared" si="250"/>
        <v>20</v>
      </c>
      <c r="BB290" s="293">
        <f t="shared" si="251"/>
        <v>0</v>
      </c>
      <c r="BC290" s="293">
        <f t="shared" si="252"/>
        <v>15</v>
      </c>
      <c r="BD290" s="293">
        <f t="shared" si="253"/>
        <v>2</v>
      </c>
      <c r="BE290" s="293">
        <f t="shared" si="254"/>
        <v>12</v>
      </c>
      <c r="BF290" s="294">
        <f t="shared" si="259"/>
        <v>1093</v>
      </c>
      <c r="BG290" s="294">
        <f t="shared" si="255"/>
        <v>1093</v>
      </c>
      <c r="BI290" s="136">
        <f t="shared" si="256"/>
        <v>0</v>
      </c>
    </row>
    <row r="291" spans="1:61" ht="13" hidden="1" thickBot="1" x14ac:dyDescent="0.3">
      <c r="A291" s="286">
        <f>draw!A291</f>
        <v>0</v>
      </c>
      <c r="B291" s="286">
        <f>draw!B291</f>
        <v>0</v>
      </c>
      <c r="C291" s="286">
        <f>draw!C291</f>
        <v>0</v>
      </c>
      <c r="D291" s="286">
        <f>draw!E291</f>
        <v>0</v>
      </c>
      <c r="E291" s="287">
        <f>dressage!AC291</f>
        <v>64.431818181818187</v>
      </c>
      <c r="F291" s="288"/>
      <c r="G291" s="289"/>
      <c r="H291" s="247"/>
      <c r="I291" s="247"/>
      <c r="J291" s="247"/>
      <c r="K291" s="247"/>
      <c r="L291" s="247"/>
      <c r="M291" s="247"/>
      <c r="N291" s="247"/>
      <c r="O291" s="247"/>
      <c r="P291" s="247"/>
      <c r="Q291" s="247"/>
      <c r="R291" s="247"/>
      <c r="S291" s="247"/>
      <c r="T291" s="247"/>
      <c r="U291" s="247"/>
      <c r="V291" s="247"/>
      <c r="W291" s="247"/>
      <c r="X291" s="247"/>
      <c r="Y291" s="247"/>
      <c r="Z291" s="247"/>
      <c r="AA291" s="247"/>
      <c r="AB291" s="247"/>
      <c r="AC291" s="247" t="s">
        <v>48</v>
      </c>
      <c r="AD291" s="290">
        <f t="shared" si="236"/>
        <v>1.4236111111111111E-2</v>
      </c>
      <c r="AE291" s="291">
        <f t="shared" si="237"/>
        <v>437.20000000000005</v>
      </c>
      <c r="AF291" s="291">
        <f t="shared" si="238"/>
        <v>437.20000000000005</v>
      </c>
      <c r="AG291" s="248">
        <f t="shared" si="239"/>
        <v>501.63181818181823</v>
      </c>
      <c r="AH291" s="246" t="e">
        <f t="shared" si="257"/>
        <v>#N/A</v>
      </c>
      <c r="AI291" s="244" t="str">
        <f t="shared" si="241"/>
        <v/>
      </c>
      <c r="AJ291" s="244" t="str">
        <f t="shared" si="242"/>
        <v/>
      </c>
      <c r="AK291" s="244" t="str">
        <f t="shared" si="243"/>
        <v/>
      </c>
      <c r="AL291" s="244" t="str">
        <f t="shared" si="244"/>
        <v/>
      </c>
      <c r="AM291" s="244" t="str">
        <f t="shared" si="245"/>
        <v/>
      </c>
      <c r="AN291" s="136" t="str">
        <f t="shared" si="233"/>
        <v/>
      </c>
      <c r="AO291" s="136" t="str">
        <f t="shared" si="233"/>
        <v/>
      </c>
      <c r="AP291" s="136" t="str">
        <f t="shared" si="233"/>
        <v/>
      </c>
      <c r="AQ291" s="136" t="str">
        <f t="shared" si="233"/>
        <v/>
      </c>
      <c r="AR291" s="136" t="str">
        <f t="shared" si="233"/>
        <v/>
      </c>
      <c r="AS291" s="292">
        <v>0</v>
      </c>
      <c r="AT291" s="292">
        <f t="shared" si="258"/>
        <v>1.4236111111111111E-2</v>
      </c>
      <c r="AU291" s="292">
        <v>0.54322916666666698</v>
      </c>
      <c r="AV291" s="292">
        <f t="shared" si="234"/>
        <v>1.2650462962962962E-2</v>
      </c>
      <c r="AW291" s="293">
        <f t="shared" si="246"/>
        <v>0</v>
      </c>
      <c r="AX291" s="293">
        <f t="shared" si="247"/>
        <v>0</v>
      </c>
      <c r="AY291" s="293">
        <f t="shared" si="248"/>
        <v>0</v>
      </c>
      <c r="AZ291" s="293">
        <f t="shared" si="249"/>
        <v>30</v>
      </c>
      <c r="BA291" s="293">
        <f t="shared" si="250"/>
        <v>20</v>
      </c>
      <c r="BB291" s="293">
        <f t="shared" si="251"/>
        <v>0</v>
      </c>
      <c r="BC291" s="293">
        <f t="shared" si="252"/>
        <v>15</v>
      </c>
      <c r="BD291" s="293">
        <f t="shared" si="253"/>
        <v>2</v>
      </c>
      <c r="BE291" s="293">
        <f t="shared" si="254"/>
        <v>13</v>
      </c>
      <c r="BF291" s="294">
        <f t="shared" si="259"/>
        <v>1093</v>
      </c>
      <c r="BG291" s="294">
        <f t="shared" si="255"/>
        <v>1093</v>
      </c>
      <c r="BI291" s="136">
        <f t="shared" si="256"/>
        <v>0</v>
      </c>
    </row>
    <row r="292" spans="1:61" ht="13" hidden="1" thickBot="1" x14ac:dyDescent="0.3">
      <c r="A292" s="286">
        <f>draw!A292</f>
        <v>0</v>
      </c>
      <c r="B292" s="286">
        <f>draw!B292</f>
        <v>0</v>
      </c>
      <c r="C292" s="286">
        <f>draw!C292</f>
        <v>0</v>
      </c>
      <c r="D292" s="286">
        <f>draw!E292</f>
        <v>0</v>
      </c>
      <c r="E292" s="287">
        <f>dressage!AC292</f>
        <v>0</v>
      </c>
      <c r="F292" s="288"/>
      <c r="G292" s="289"/>
      <c r="H292" s="247"/>
      <c r="I292" s="247"/>
      <c r="J292" s="247"/>
      <c r="K292" s="247"/>
      <c r="L292" s="247"/>
      <c r="M292" s="247"/>
      <c r="N292" s="247"/>
      <c r="O292" s="247"/>
      <c r="P292" s="247"/>
      <c r="Q292" s="247"/>
      <c r="R292" s="247"/>
      <c r="S292" s="247"/>
      <c r="T292" s="247"/>
      <c r="U292" s="247"/>
      <c r="V292" s="247"/>
      <c r="W292" s="247"/>
      <c r="X292" s="247"/>
      <c r="Y292" s="247"/>
      <c r="Z292" s="247"/>
      <c r="AA292" s="247"/>
      <c r="AB292" s="247"/>
      <c r="AC292" s="247" t="s">
        <v>48</v>
      </c>
      <c r="AD292" s="290">
        <f t="shared" si="236"/>
        <v>1.4236111111111111E-2</v>
      </c>
      <c r="AE292" s="291">
        <f t="shared" si="237"/>
        <v>437.20000000000005</v>
      </c>
      <c r="AF292" s="291">
        <f t="shared" si="238"/>
        <v>437.20000000000005</v>
      </c>
      <c r="AG292" s="248">
        <f t="shared" si="239"/>
        <v>437.20000000000005</v>
      </c>
      <c r="AH292" s="246" t="e">
        <f t="shared" si="257"/>
        <v>#N/A</v>
      </c>
      <c r="AI292" s="244" t="str">
        <f t="shared" si="241"/>
        <v/>
      </c>
      <c r="AJ292" s="244" t="str">
        <f t="shared" si="242"/>
        <v/>
      </c>
      <c r="AK292" s="244" t="str">
        <f t="shared" si="243"/>
        <v/>
      </c>
      <c r="AL292" s="244" t="str">
        <f t="shared" si="244"/>
        <v/>
      </c>
      <c r="AM292" s="244" t="str">
        <f t="shared" si="245"/>
        <v/>
      </c>
      <c r="AN292" s="136" t="str">
        <f t="shared" si="233"/>
        <v/>
      </c>
      <c r="AO292" s="136" t="str">
        <f t="shared" si="233"/>
        <v/>
      </c>
      <c r="AP292" s="136" t="str">
        <f t="shared" si="233"/>
        <v/>
      </c>
      <c r="AQ292" s="136" t="str">
        <f t="shared" si="233"/>
        <v/>
      </c>
      <c r="AR292" s="136" t="str">
        <f t="shared" si="233"/>
        <v/>
      </c>
      <c r="AS292" s="292">
        <v>0</v>
      </c>
      <c r="AT292" s="292">
        <f t="shared" si="258"/>
        <v>1.4236111111111111E-2</v>
      </c>
      <c r="AU292" s="292">
        <v>0.58489583333333295</v>
      </c>
      <c r="AV292" s="292">
        <f t="shared" si="234"/>
        <v>1.2650462962962962E-2</v>
      </c>
      <c r="AW292" s="293">
        <f t="shared" si="246"/>
        <v>0</v>
      </c>
      <c r="AX292" s="293">
        <f t="shared" si="247"/>
        <v>0</v>
      </c>
      <c r="AY292" s="293">
        <f t="shared" si="248"/>
        <v>0</v>
      </c>
      <c r="AZ292" s="293">
        <f t="shared" si="249"/>
        <v>30</v>
      </c>
      <c r="BA292" s="293">
        <f t="shared" si="250"/>
        <v>20</v>
      </c>
      <c r="BB292" s="293">
        <f t="shared" si="251"/>
        <v>0</v>
      </c>
      <c r="BC292" s="293">
        <f t="shared" si="252"/>
        <v>15</v>
      </c>
      <c r="BD292" s="293">
        <f t="shared" si="253"/>
        <v>2</v>
      </c>
      <c r="BE292" s="293">
        <f t="shared" si="254"/>
        <v>14</v>
      </c>
      <c r="BF292" s="294">
        <f t="shared" si="259"/>
        <v>1093</v>
      </c>
      <c r="BG292" s="294">
        <f t="shared" si="255"/>
        <v>1093</v>
      </c>
      <c r="BI292" s="136">
        <f t="shared" si="256"/>
        <v>0</v>
      </c>
    </row>
    <row r="293" spans="1:61" ht="13" hidden="1" thickBot="1" x14ac:dyDescent="0.3">
      <c r="A293" s="286">
        <f>draw!A293</f>
        <v>0</v>
      </c>
      <c r="B293" s="286">
        <f>draw!B293</f>
        <v>0</v>
      </c>
      <c r="C293" s="286">
        <f>draw!C293</f>
        <v>0</v>
      </c>
      <c r="D293" s="286">
        <f>draw!E293</f>
        <v>0</v>
      </c>
      <c r="E293" s="287">
        <f>dressage!AC293</f>
        <v>0</v>
      </c>
      <c r="F293" s="288"/>
      <c r="G293" s="289"/>
      <c r="H293" s="247"/>
      <c r="I293" s="247"/>
      <c r="J293" s="247"/>
      <c r="K293" s="247"/>
      <c r="L293" s="247"/>
      <c r="M293" s="247"/>
      <c r="N293" s="247"/>
      <c r="O293" s="247"/>
      <c r="P293" s="247"/>
      <c r="Q293" s="247"/>
      <c r="R293" s="247"/>
      <c r="S293" s="247"/>
      <c r="T293" s="247"/>
      <c r="U293" s="247"/>
      <c r="V293" s="247"/>
      <c r="W293" s="247"/>
      <c r="X293" s="247"/>
      <c r="Y293" s="247"/>
      <c r="Z293" s="247"/>
      <c r="AA293" s="247"/>
      <c r="AB293" s="247"/>
      <c r="AC293" s="247" t="s">
        <v>48</v>
      </c>
      <c r="AD293" s="290">
        <f t="shared" si="236"/>
        <v>1.4236111111111111E-2</v>
      </c>
      <c r="AE293" s="291">
        <f t="shared" si="237"/>
        <v>437.20000000000005</v>
      </c>
      <c r="AF293" s="291">
        <f t="shared" si="238"/>
        <v>437.20000000000005</v>
      </c>
      <c r="AG293" s="248">
        <f t="shared" si="239"/>
        <v>437.20000000000005</v>
      </c>
      <c r="AH293" s="246" t="e">
        <f t="shared" si="257"/>
        <v>#N/A</v>
      </c>
      <c r="AI293" s="244" t="str">
        <f t="shared" si="241"/>
        <v/>
      </c>
      <c r="AJ293" s="244" t="str">
        <f t="shared" si="242"/>
        <v/>
      </c>
      <c r="AK293" s="244" t="str">
        <f t="shared" si="243"/>
        <v/>
      </c>
      <c r="AL293" s="244" t="str">
        <f t="shared" si="244"/>
        <v/>
      </c>
      <c r="AM293" s="244" t="str">
        <f t="shared" si="245"/>
        <v/>
      </c>
      <c r="AN293" s="136" t="str">
        <f t="shared" si="233"/>
        <v/>
      </c>
      <c r="AO293" s="136" t="str">
        <f t="shared" si="233"/>
        <v/>
      </c>
      <c r="AP293" s="136" t="str">
        <f t="shared" si="233"/>
        <v/>
      </c>
      <c r="AQ293" s="136" t="str">
        <f t="shared" si="233"/>
        <v/>
      </c>
      <c r="AR293" s="136" t="str">
        <f t="shared" si="233"/>
        <v/>
      </c>
      <c r="AS293" s="292">
        <v>0</v>
      </c>
      <c r="AT293" s="292">
        <f t="shared" si="258"/>
        <v>1.4236111111111111E-2</v>
      </c>
      <c r="AU293" s="292">
        <v>0.62656250000000002</v>
      </c>
      <c r="AV293" s="292">
        <f t="shared" si="234"/>
        <v>1.2650462962962962E-2</v>
      </c>
      <c r="AW293" s="293">
        <f t="shared" si="246"/>
        <v>0</v>
      </c>
      <c r="AX293" s="293">
        <f t="shared" si="247"/>
        <v>0</v>
      </c>
      <c r="AY293" s="293">
        <f t="shared" si="248"/>
        <v>0</v>
      </c>
      <c r="AZ293" s="293">
        <f t="shared" si="249"/>
        <v>30</v>
      </c>
      <c r="BA293" s="293">
        <f t="shared" si="250"/>
        <v>20</v>
      </c>
      <c r="BB293" s="293">
        <f t="shared" si="251"/>
        <v>0</v>
      </c>
      <c r="BC293" s="293">
        <f t="shared" si="252"/>
        <v>15</v>
      </c>
      <c r="BD293" s="293">
        <f t="shared" si="253"/>
        <v>2</v>
      </c>
      <c r="BE293" s="293">
        <f t="shared" si="254"/>
        <v>15</v>
      </c>
      <c r="BF293" s="294">
        <f t="shared" si="259"/>
        <v>1093</v>
      </c>
      <c r="BG293" s="294">
        <f t="shared" si="255"/>
        <v>1093</v>
      </c>
      <c r="BI293" s="136">
        <f t="shared" si="256"/>
        <v>0</v>
      </c>
    </row>
    <row r="294" spans="1:61" ht="13" hidden="1" thickBot="1" x14ac:dyDescent="0.3">
      <c r="A294" s="286">
        <f>draw!A294</f>
        <v>0</v>
      </c>
      <c r="B294" s="286">
        <f>draw!B294</f>
        <v>0</v>
      </c>
      <c r="C294" s="286">
        <f>draw!C294</f>
        <v>0</v>
      </c>
      <c r="D294" s="286">
        <f>draw!E294</f>
        <v>0</v>
      </c>
      <c r="E294" s="287">
        <f>dressage!AC294</f>
        <v>0</v>
      </c>
      <c r="F294" s="288"/>
      <c r="G294" s="289"/>
      <c r="H294" s="247"/>
      <c r="I294" s="247"/>
      <c r="J294" s="247"/>
      <c r="K294" s="247"/>
      <c r="L294" s="247"/>
      <c r="M294" s="247"/>
      <c r="N294" s="247"/>
      <c r="O294" s="247"/>
      <c r="P294" s="247"/>
      <c r="Q294" s="247"/>
      <c r="R294" s="247"/>
      <c r="S294" s="247"/>
      <c r="T294" s="247"/>
      <c r="U294" s="247"/>
      <c r="V294" s="247"/>
      <c r="W294" s="247"/>
      <c r="X294" s="247"/>
      <c r="Y294" s="247"/>
      <c r="Z294" s="247"/>
      <c r="AA294" s="247"/>
      <c r="AB294" s="247"/>
      <c r="AC294" s="247" t="s">
        <v>48</v>
      </c>
      <c r="AD294" s="290">
        <f t="shared" si="236"/>
        <v>1.4236111111111111E-2</v>
      </c>
      <c r="AE294" s="291">
        <f t="shared" si="237"/>
        <v>437.20000000000005</v>
      </c>
      <c r="AF294" s="291">
        <f t="shared" si="238"/>
        <v>437.20000000000005</v>
      </c>
      <c r="AG294" s="248">
        <f t="shared" si="239"/>
        <v>437.20000000000005</v>
      </c>
      <c r="AH294" s="246" t="e">
        <f t="shared" si="257"/>
        <v>#N/A</v>
      </c>
      <c r="AI294" s="244" t="str">
        <f t="shared" si="241"/>
        <v/>
      </c>
      <c r="AJ294" s="244" t="str">
        <f t="shared" si="242"/>
        <v/>
      </c>
      <c r="AK294" s="244" t="str">
        <f t="shared" si="243"/>
        <v/>
      </c>
      <c r="AL294" s="244" t="str">
        <f t="shared" si="244"/>
        <v/>
      </c>
      <c r="AM294" s="244" t="str">
        <f t="shared" si="245"/>
        <v/>
      </c>
      <c r="AN294" s="136" t="str">
        <f t="shared" si="233"/>
        <v/>
      </c>
      <c r="AO294" s="136" t="str">
        <f t="shared" si="233"/>
        <v/>
      </c>
      <c r="AP294" s="136" t="str">
        <f t="shared" si="233"/>
        <v/>
      </c>
      <c r="AQ294" s="136" t="str">
        <f t="shared" si="233"/>
        <v/>
      </c>
      <c r="AR294" s="136" t="str">
        <f t="shared" si="233"/>
        <v/>
      </c>
      <c r="AS294" s="292">
        <v>0</v>
      </c>
      <c r="AT294" s="292">
        <f t="shared" si="258"/>
        <v>1.4236111111111111E-2</v>
      </c>
      <c r="AU294" s="292">
        <v>0.66822916666666698</v>
      </c>
      <c r="AV294" s="292">
        <f t="shared" si="234"/>
        <v>1.2650462962962962E-2</v>
      </c>
      <c r="AW294" s="293">
        <f t="shared" si="246"/>
        <v>0</v>
      </c>
      <c r="AX294" s="293">
        <f t="shared" si="247"/>
        <v>0</v>
      </c>
      <c r="AY294" s="293">
        <f t="shared" si="248"/>
        <v>0</v>
      </c>
      <c r="AZ294" s="293">
        <f t="shared" si="249"/>
        <v>30</v>
      </c>
      <c r="BA294" s="293">
        <f t="shared" si="250"/>
        <v>20</v>
      </c>
      <c r="BB294" s="293">
        <f t="shared" si="251"/>
        <v>0</v>
      </c>
      <c r="BC294" s="293">
        <f t="shared" si="252"/>
        <v>15</v>
      </c>
      <c r="BD294" s="293">
        <f t="shared" si="253"/>
        <v>2</v>
      </c>
      <c r="BE294" s="293">
        <f t="shared" si="254"/>
        <v>16</v>
      </c>
      <c r="BF294" s="294">
        <f t="shared" si="259"/>
        <v>1093</v>
      </c>
      <c r="BG294" s="294">
        <f t="shared" si="255"/>
        <v>1093</v>
      </c>
      <c r="BI294" s="136">
        <f t="shared" si="256"/>
        <v>0</v>
      </c>
    </row>
    <row r="295" spans="1:61" ht="13" hidden="1" thickBot="1" x14ac:dyDescent="0.3">
      <c r="A295" s="286">
        <f>draw!A295</f>
        <v>0</v>
      </c>
      <c r="B295" s="286">
        <f>draw!B295</f>
        <v>0</v>
      </c>
      <c r="C295" s="286">
        <f>draw!C295</f>
        <v>0</v>
      </c>
      <c r="D295" s="286">
        <f>draw!E295</f>
        <v>0</v>
      </c>
      <c r="E295" s="287">
        <f>dressage!AC295</f>
        <v>0</v>
      </c>
      <c r="F295" s="288"/>
      <c r="G295" s="289"/>
      <c r="H295" s="247"/>
      <c r="I295" s="247"/>
      <c r="J295" s="247"/>
      <c r="K295" s="247"/>
      <c r="L295" s="247"/>
      <c r="M295" s="247"/>
      <c r="N295" s="247"/>
      <c r="O295" s="247"/>
      <c r="P295" s="247"/>
      <c r="Q295" s="247"/>
      <c r="R295" s="247"/>
      <c r="S295" s="247"/>
      <c r="T295" s="247"/>
      <c r="U295" s="247"/>
      <c r="V295" s="247"/>
      <c r="W295" s="247"/>
      <c r="X295" s="247"/>
      <c r="Y295" s="247"/>
      <c r="Z295" s="247"/>
      <c r="AA295" s="247"/>
      <c r="AB295" s="247"/>
      <c r="AC295" s="247" t="s">
        <v>48</v>
      </c>
      <c r="AD295" s="290">
        <f t="shared" si="236"/>
        <v>1.4236111111111111E-2</v>
      </c>
      <c r="AE295" s="291">
        <f t="shared" si="237"/>
        <v>437.20000000000005</v>
      </c>
      <c r="AF295" s="291">
        <f t="shared" si="238"/>
        <v>437.20000000000005</v>
      </c>
      <c r="AG295" s="248">
        <f t="shared" si="239"/>
        <v>437.20000000000005</v>
      </c>
      <c r="AH295" s="246" t="e">
        <f t="shared" si="257"/>
        <v>#N/A</v>
      </c>
      <c r="AI295" s="244" t="str">
        <f t="shared" si="241"/>
        <v/>
      </c>
      <c r="AJ295" s="244" t="str">
        <f t="shared" si="242"/>
        <v/>
      </c>
      <c r="AK295" s="244" t="str">
        <f t="shared" si="243"/>
        <v/>
      </c>
      <c r="AL295" s="244" t="str">
        <f t="shared" si="244"/>
        <v/>
      </c>
      <c r="AM295" s="244" t="str">
        <f t="shared" si="245"/>
        <v/>
      </c>
      <c r="AN295" s="136" t="str">
        <f t="shared" si="233"/>
        <v/>
      </c>
      <c r="AO295" s="136" t="str">
        <f t="shared" si="233"/>
        <v/>
      </c>
      <c r="AP295" s="136" t="str">
        <f t="shared" si="233"/>
        <v/>
      </c>
      <c r="AQ295" s="136" t="str">
        <f t="shared" si="233"/>
        <v/>
      </c>
      <c r="AR295" s="136" t="str">
        <f t="shared" si="233"/>
        <v/>
      </c>
      <c r="AS295" s="292">
        <v>0</v>
      </c>
      <c r="AT295" s="292">
        <f t="shared" si="258"/>
        <v>1.4236111111111111E-2</v>
      </c>
      <c r="AU295" s="292">
        <v>0.70989583333333295</v>
      </c>
      <c r="AV295" s="292">
        <f t="shared" si="234"/>
        <v>1.2650462962962962E-2</v>
      </c>
      <c r="AW295" s="293">
        <f t="shared" si="246"/>
        <v>0</v>
      </c>
      <c r="AX295" s="293">
        <f t="shared" si="247"/>
        <v>0</v>
      </c>
      <c r="AY295" s="293">
        <f t="shared" si="248"/>
        <v>0</v>
      </c>
      <c r="AZ295" s="293">
        <f t="shared" si="249"/>
        <v>30</v>
      </c>
      <c r="BA295" s="293">
        <f t="shared" si="250"/>
        <v>20</v>
      </c>
      <c r="BB295" s="293">
        <f t="shared" si="251"/>
        <v>0</v>
      </c>
      <c r="BC295" s="293">
        <f t="shared" si="252"/>
        <v>15</v>
      </c>
      <c r="BD295" s="293">
        <f t="shared" si="253"/>
        <v>2</v>
      </c>
      <c r="BE295" s="293">
        <f t="shared" si="254"/>
        <v>17</v>
      </c>
      <c r="BF295" s="294">
        <f t="shared" si="259"/>
        <v>1093</v>
      </c>
      <c r="BG295" s="294">
        <f t="shared" si="255"/>
        <v>1093</v>
      </c>
      <c r="BI295" s="136">
        <f t="shared" si="256"/>
        <v>0</v>
      </c>
    </row>
    <row r="296" spans="1:61" ht="13" hidden="1" thickBot="1" x14ac:dyDescent="0.3">
      <c r="A296" s="286">
        <f>draw!A296</f>
        <v>0</v>
      </c>
      <c r="B296" s="286">
        <f>draw!B296</f>
        <v>0</v>
      </c>
      <c r="C296" s="286">
        <f>draw!C296</f>
        <v>0</v>
      </c>
      <c r="D296" s="286">
        <f>draw!E296</f>
        <v>0</v>
      </c>
      <c r="E296" s="287">
        <f>dressage!AC296</f>
        <v>0</v>
      </c>
      <c r="F296" s="288"/>
      <c r="G296" s="289"/>
      <c r="H296" s="247"/>
      <c r="I296" s="247"/>
      <c r="J296" s="247"/>
      <c r="K296" s="247"/>
      <c r="L296" s="247"/>
      <c r="M296" s="247"/>
      <c r="N296" s="247"/>
      <c r="O296" s="247"/>
      <c r="P296" s="247"/>
      <c r="Q296" s="247"/>
      <c r="R296" s="247"/>
      <c r="S296" s="247"/>
      <c r="T296" s="247"/>
      <c r="U296" s="247"/>
      <c r="V296" s="247"/>
      <c r="W296" s="247"/>
      <c r="X296" s="247"/>
      <c r="Y296" s="247"/>
      <c r="Z296" s="247"/>
      <c r="AA296" s="247"/>
      <c r="AB296" s="247"/>
      <c r="AC296" s="247" t="s">
        <v>48</v>
      </c>
      <c r="AD296" s="290">
        <f t="shared" si="236"/>
        <v>1.4236111111111111E-2</v>
      </c>
      <c r="AE296" s="291">
        <f t="shared" si="237"/>
        <v>437.20000000000005</v>
      </c>
      <c r="AF296" s="291">
        <f t="shared" si="238"/>
        <v>437.20000000000005</v>
      </c>
      <c r="AG296" s="248">
        <f t="shared" si="239"/>
        <v>437.20000000000005</v>
      </c>
      <c r="AH296" s="246" t="e">
        <f t="shared" si="257"/>
        <v>#N/A</v>
      </c>
      <c r="AI296" s="244" t="str">
        <f t="shared" si="241"/>
        <v/>
      </c>
      <c r="AJ296" s="244" t="str">
        <f t="shared" si="242"/>
        <v/>
      </c>
      <c r="AK296" s="244" t="str">
        <f t="shared" si="243"/>
        <v/>
      </c>
      <c r="AL296" s="244" t="str">
        <f t="shared" si="244"/>
        <v/>
      </c>
      <c r="AM296" s="244" t="str">
        <f t="shared" si="245"/>
        <v/>
      </c>
      <c r="AN296" s="136" t="str">
        <f t="shared" si="233"/>
        <v/>
      </c>
      <c r="AO296" s="136" t="str">
        <f t="shared" si="233"/>
        <v/>
      </c>
      <c r="AP296" s="136" t="str">
        <f t="shared" si="233"/>
        <v/>
      </c>
      <c r="AQ296" s="136" t="str">
        <f t="shared" si="233"/>
        <v/>
      </c>
      <c r="AR296" s="136" t="str">
        <f t="shared" si="233"/>
        <v/>
      </c>
      <c r="AS296" s="292">
        <v>0</v>
      </c>
      <c r="AT296" s="292">
        <f t="shared" si="258"/>
        <v>1.4236111111111111E-2</v>
      </c>
      <c r="AU296" s="292">
        <v>0.75156250000000002</v>
      </c>
      <c r="AV296" s="292">
        <f t="shared" si="234"/>
        <v>1.2650462962962962E-2</v>
      </c>
      <c r="AW296" s="293">
        <f t="shared" si="246"/>
        <v>0</v>
      </c>
      <c r="AX296" s="293">
        <f t="shared" si="247"/>
        <v>0</v>
      </c>
      <c r="AY296" s="293">
        <f t="shared" si="248"/>
        <v>0</v>
      </c>
      <c r="AZ296" s="293">
        <f t="shared" si="249"/>
        <v>30</v>
      </c>
      <c r="BA296" s="293">
        <f t="shared" si="250"/>
        <v>20</v>
      </c>
      <c r="BB296" s="293">
        <f t="shared" si="251"/>
        <v>0</v>
      </c>
      <c r="BC296" s="293">
        <f t="shared" si="252"/>
        <v>15</v>
      </c>
      <c r="BD296" s="293">
        <f t="shared" si="253"/>
        <v>2</v>
      </c>
      <c r="BE296" s="293">
        <f t="shared" si="254"/>
        <v>18</v>
      </c>
      <c r="BF296" s="294">
        <f t="shared" si="259"/>
        <v>1093</v>
      </c>
      <c r="BG296" s="294">
        <f t="shared" si="255"/>
        <v>1093</v>
      </c>
      <c r="BI296" s="136">
        <f t="shared" si="256"/>
        <v>0</v>
      </c>
    </row>
    <row r="297" spans="1:61" ht="13" hidden="1" thickBot="1" x14ac:dyDescent="0.3">
      <c r="A297" s="286">
        <f>draw!A297</f>
        <v>0</v>
      </c>
      <c r="B297" s="286">
        <f>draw!B297</f>
        <v>0</v>
      </c>
      <c r="C297" s="286">
        <f>draw!C297</f>
        <v>0</v>
      </c>
      <c r="D297" s="286">
        <f>draw!E297</f>
        <v>0</v>
      </c>
      <c r="E297" s="287">
        <f>dressage!AC297</f>
        <v>0</v>
      </c>
      <c r="F297" s="288"/>
      <c r="G297" s="289"/>
      <c r="H297" s="247"/>
      <c r="I297" s="247"/>
      <c r="J297" s="247"/>
      <c r="K297" s="247"/>
      <c r="L297" s="247"/>
      <c r="M297" s="247"/>
      <c r="N297" s="247"/>
      <c r="O297" s="247"/>
      <c r="P297" s="247"/>
      <c r="Q297" s="247"/>
      <c r="R297" s="247"/>
      <c r="S297" s="247"/>
      <c r="T297" s="247"/>
      <c r="U297" s="247"/>
      <c r="V297" s="247"/>
      <c r="W297" s="247"/>
      <c r="X297" s="247"/>
      <c r="Y297" s="247"/>
      <c r="Z297" s="247"/>
      <c r="AA297" s="247"/>
      <c r="AB297" s="247"/>
      <c r="AC297" s="247" t="s">
        <v>48</v>
      </c>
      <c r="AD297" s="290">
        <f t="shared" si="236"/>
        <v>1.4236111111111111E-2</v>
      </c>
      <c r="AE297" s="291">
        <f t="shared" si="237"/>
        <v>437.20000000000005</v>
      </c>
      <c r="AF297" s="291">
        <f t="shared" si="238"/>
        <v>437.20000000000005</v>
      </c>
      <c r="AG297" s="248">
        <f t="shared" si="239"/>
        <v>437.20000000000005</v>
      </c>
      <c r="AH297" s="246" t="e">
        <f t="shared" si="257"/>
        <v>#N/A</v>
      </c>
      <c r="AI297" s="244" t="str">
        <f t="shared" si="241"/>
        <v/>
      </c>
      <c r="AJ297" s="244" t="str">
        <f t="shared" si="242"/>
        <v/>
      </c>
      <c r="AK297" s="244" t="str">
        <f t="shared" si="243"/>
        <v/>
      </c>
      <c r="AL297" s="244" t="str">
        <f t="shared" si="244"/>
        <v/>
      </c>
      <c r="AM297" s="244" t="str">
        <f t="shared" si="245"/>
        <v/>
      </c>
      <c r="AN297" s="136" t="str">
        <f t="shared" si="233"/>
        <v/>
      </c>
      <c r="AO297" s="136" t="str">
        <f t="shared" si="233"/>
        <v/>
      </c>
      <c r="AP297" s="136" t="str">
        <f t="shared" si="233"/>
        <v/>
      </c>
      <c r="AQ297" s="136" t="str">
        <f t="shared" si="233"/>
        <v/>
      </c>
      <c r="AR297" s="136" t="str">
        <f t="shared" si="233"/>
        <v/>
      </c>
      <c r="AS297" s="292">
        <v>0</v>
      </c>
      <c r="AT297" s="292">
        <f t="shared" si="258"/>
        <v>1.4236111111111111E-2</v>
      </c>
      <c r="AU297" s="292">
        <v>0.79322916666666698</v>
      </c>
      <c r="AV297" s="292">
        <f t="shared" si="234"/>
        <v>1.2650462962962962E-2</v>
      </c>
      <c r="AW297" s="293">
        <f t="shared" si="246"/>
        <v>0</v>
      </c>
      <c r="AX297" s="293">
        <f t="shared" si="247"/>
        <v>0</v>
      </c>
      <c r="AY297" s="293">
        <f t="shared" si="248"/>
        <v>0</v>
      </c>
      <c r="AZ297" s="293">
        <f t="shared" si="249"/>
        <v>30</v>
      </c>
      <c r="BA297" s="293">
        <f t="shared" si="250"/>
        <v>20</v>
      </c>
      <c r="BB297" s="293">
        <f t="shared" si="251"/>
        <v>0</v>
      </c>
      <c r="BC297" s="293">
        <f t="shared" si="252"/>
        <v>15</v>
      </c>
      <c r="BD297" s="293">
        <f t="shared" si="253"/>
        <v>2</v>
      </c>
      <c r="BE297" s="293">
        <f t="shared" si="254"/>
        <v>19</v>
      </c>
      <c r="BF297" s="294">
        <f t="shared" si="259"/>
        <v>1093</v>
      </c>
      <c r="BG297" s="294">
        <f t="shared" si="255"/>
        <v>1093</v>
      </c>
      <c r="BI297" s="136">
        <f t="shared" si="256"/>
        <v>0</v>
      </c>
    </row>
    <row r="298" spans="1:61" ht="13" hidden="1" thickBot="1" x14ac:dyDescent="0.3">
      <c r="A298" s="286">
        <f>draw!A298</f>
        <v>0</v>
      </c>
      <c r="B298" s="286">
        <f>draw!B298</f>
        <v>0</v>
      </c>
      <c r="C298" s="286">
        <f>draw!C298</f>
        <v>0</v>
      </c>
      <c r="D298" s="286">
        <f>draw!E298</f>
        <v>0</v>
      </c>
      <c r="E298" s="287">
        <f>dressage!AC298</f>
        <v>0</v>
      </c>
      <c r="F298" s="288"/>
      <c r="G298" s="289"/>
      <c r="H298" s="247"/>
      <c r="I298" s="247"/>
      <c r="J298" s="247"/>
      <c r="K298" s="247"/>
      <c r="L298" s="247"/>
      <c r="M298" s="247"/>
      <c r="N298" s="247"/>
      <c r="O298" s="247"/>
      <c r="P298" s="247"/>
      <c r="Q298" s="247"/>
      <c r="R298" s="247"/>
      <c r="S298" s="247"/>
      <c r="T298" s="247"/>
      <c r="U298" s="247"/>
      <c r="V298" s="247"/>
      <c r="W298" s="247"/>
      <c r="X298" s="247"/>
      <c r="Y298" s="247"/>
      <c r="Z298" s="247"/>
      <c r="AA298" s="247"/>
      <c r="AB298" s="247"/>
      <c r="AC298" s="247" t="s">
        <v>48</v>
      </c>
      <c r="AD298" s="290">
        <f t="shared" si="236"/>
        <v>1.4236111111111111E-2</v>
      </c>
      <c r="AE298" s="291">
        <f t="shared" si="237"/>
        <v>437.20000000000005</v>
      </c>
      <c r="AF298" s="291">
        <f t="shared" si="238"/>
        <v>437.20000000000005</v>
      </c>
      <c r="AG298" s="248">
        <f t="shared" si="239"/>
        <v>437.20000000000005</v>
      </c>
      <c r="AH298" s="246" t="e">
        <f t="shared" si="257"/>
        <v>#N/A</v>
      </c>
      <c r="AI298" s="244" t="str">
        <f t="shared" si="241"/>
        <v/>
      </c>
      <c r="AJ298" s="244" t="str">
        <f t="shared" si="242"/>
        <v/>
      </c>
      <c r="AK298" s="244" t="str">
        <f t="shared" si="243"/>
        <v/>
      </c>
      <c r="AL298" s="244" t="str">
        <f t="shared" si="244"/>
        <v/>
      </c>
      <c r="AM298" s="244" t="str">
        <f t="shared" si="245"/>
        <v/>
      </c>
      <c r="AN298" s="136" t="str">
        <f t="shared" si="233"/>
        <v/>
      </c>
      <c r="AO298" s="136" t="str">
        <f t="shared" si="233"/>
        <v/>
      </c>
      <c r="AP298" s="136" t="str">
        <f t="shared" si="233"/>
        <v/>
      </c>
      <c r="AQ298" s="136" t="str">
        <f t="shared" si="233"/>
        <v/>
      </c>
      <c r="AR298" s="136" t="str">
        <f t="shared" si="233"/>
        <v/>
      </c>
      <c r="AS298" s="292">
        <v>0</v>
      </c>
      <c r="AT298" s="292">
        <f t="shared" si="258"/>
        <v>1.4236111111111111E-2</v>
      </c>
      <c r="AU298" s="292">
        <v>0.83489583333333295</v>
      </c>
      <c r="AV298" s="292">
        <f t="shared" si="234"/>
        <v>1.2650462962962962E-2</v>
      </c>
      <c r="AW298" s="293">
        <f t="shared" si="246"/>
        <v>0</v>
      </c>
      <c r="AX298" s="293">
        <f t="shared" si="247"/>
        <v>0</v>
      </c>
      <c r="AY298" s="293">
        <f t="shared" si="248"/>
        <v>0</v>
      </c>
      <c r="AZ298" s="293">
        <f t="shared" si="249"/>
        <v>30</v>
      </c>
      <c r="BA298" s="293">
        <f t="shared" si="250"/>
        <v>20</v>
      </c>
      <c r="BB298" s="293">
        <f t="shared" si="251"/>
        <v>0</v>
      </c>
      <c r="BC298" s="293">
        <f t="shared" si="252"/>
        <v>15</v>
      </c>
      <c r="BD298" s="293">
        <f t="shared" si="253"/>
        <v>2</v>
      </c>
      <c r="BE298" s="293">
        <f t="shared" si="254"/>
        <v>20</v>
      </c>
      <c r="BF298" s="294">
        <f t="shared" si="259"/>
        <v>1093</v>
      </c>
      <c r="BG298" s="294">
        <f t="shared" si="255"/>
        <v>1093</v>
      </c>
      <c r="BI298" s="136">
        <f t="shared" si="256"/>
        <v>0</v>
      </c>
    </row>
    <row r="299" spans="1:61" ht="13" hidden="1" thickBot="1" x14ac:dyDescent="0.3">
      <c r="A299" s="286">
        <f>draw!A299</f>
        <v>0</v>
      </c>
      <c r="B299" s="286">
        <f>draw!B299</f>
        <v>0</v>
      </c>
      <c r="C299" s="286">
        <f>draw!C299</f>
        <v>0</v>
      </c>
      <c r="D299" s="286">
        <f>draw!E299</f>
        <v>0</v>
      </c>
      <c r="E299" s="287">
        <f>dressage!AC299</f>
        <v>0</v>
      </c>
      <c r="F299" s="288"/>
      <c r="G299" s="289"/>
      <c r="H299" s="247"/>
      <c r="I299" s="247"/>
      <c r="J299" s="247"/>
      <c r="K299" s="247"/>
      <c r="L299" s="247"/>
      <c r="M299" s="247"/>
      <c r="N299" s="247"/>
      <c r="O299" s="247"/>
      <c r="P299" s="247"/>
      <c r="Q299" s="247"/>
      <c r="R299" s="247"/>
      <c r="S299" s="247"/>
      <c r="T299" s="247"/>
      <c r="U299" s="247"/>
      <c r="V299" s="247"/>
      <c r="W299" s="247"/>
      <c r="X299" s="247"/>
      <c r="Y299" s="247"/>
      <c r="Z299" s="247"/>
      <c r="AA299" s="247"/>
      <c r="AB299" s="247"/>
      <c r="AC299" s="247" t="s">
        <v>48</v>
      </c>
      <c r="AD299" s="290">
        <f t="shared" si="236"/>
        <v>1.4236111111111111E-2</v>
      </c>
      <c r="AE299" s="291">
        <f t="shared" si="237"/>
        <v>437.20000000000005</v>
      </c>
      <c r="AF299" s="291">
        <f t="shared" si="238"/>
        <v>437.20000000000005</v>
      </c>
      <c r="AG299" s="248">
        <f t="shared" si="239"/>
        <v>437.20000000000005</v>
      </c>
      <c r="AH299" s="246" t="e">
        <f t="shared" si="257"/>
        <v>#N/A</v>
      </c>
      <c r="AI299" s="244" t="str">
        <f t="shared" si="241"/>
        <v/>
      </c>
      <c r="AJ299" s="244" t="str">
        <f t="shared" si="242"/>
        <v/>
      </c>
      <c r="AK299" s="244" t="str">
        <f t="shared" si="243"/>
        <v/>
      </c>
      <c r="AL299" s="244" t="str">
        <f t="shared" si="244"/>
        <v/>
      </c>
      <c r="AM299" s="244" t="str">
        <f t="shared" si="245"/>
        <v/>
      </c>
      <c r="AN299" s="136" t="str">
        <f t="shared" si="233"/>
        <v/>
      </c>
      <c r="AO299" s="136" t="str">
        <f t="shared" si="233"/>
        <v/>
      </c>
      <c r="AP299" s="136" t="str">
        <f t="shared" si="233"/>
        <v/>
      </c>
      <c r="AQ299" s="136" t="str">
        <f t="shared" si="233"/>
        <v/>
      </c>
      <c r="AR299" s="136" t="str">
        <f t="shared" si="233"/>
        <v/>
      </c>
      <c r="AS299" s="292">
        <v>0</v>
      </c>
      <c r="AT299" s="292">
        <f t="shared" si="258"/>
        <v>1.4236111111111111E-2</v>
      </c>
      <c r="AU299" s="292">
        <v>0.87656250000000002</v>
      </c>
      <c r="AV299" s="292">
        <f t="shared" si="234"/>
        <v>1.2650462962962962E-2</v>
      </c>
      <c r="AW299" s="293">
        <f t="shared" si="246"/>
        <v>0</v>
      </c>
      <c r="AX299" s="293">
        <f t="shared" si="247"/>
        <v>0</v>
      </c>
      <c r="AY299" s="293">
        <f t="shared" si="248"/>
        <v>0</v>
      </c>
      <c r="AZ299" s="293">
        <f t="shared" si="249"/>
        <v>30</v>
      </c>
      <c r="BA299" s="293">
        <f t="shared" si="250"/>
        <v>20</v>
      </c>
      <c r="BB299" s="293">
        <f t="shared" si="251"/>
        <v>0</v>
      </c>
      <c r="BC299" s="293">
        <f t="shared" si="252"/>
        <v>15</v>
      </c>
      <c r="BD299" s="293">
        <f t="shared" si="253"/>
        <v>2</v>
      </c>
      <c r="BE299" s="293">
        <f t="shared" si="254"/>
        <v>21</v>
      </c>
      <c r="BF299" s="294">
        <f t="shared" si="259"/>
        <v>1093</v>
      </c>
      <c r="BG299" s="294">
        <f t="shared" si="255"/>
        <v>1093</v>
      </c>
      <c r="BI299" s="136">
        <f t="shared" si="256"/>
        <v>0</v>
      </c>
    </row>
    <row r="300" spans="1:61" ht="13" hidden="1" thickBot="1" x14ac:dyDescent="0.3">
      <c r="A300" s="286">
        <f>draw!A300</f>
        <v>0</v>
      </c>
      <c r="B300" s="286">
        <f>draw!B300</f>
        <v>0</v>
      </c>
      <c r="C300" s="286">
        <f>draw!C300</f>
        <v>0</v>
      </c>
      <c r="D300" s="286">
        <f>draw!E300</f>
        <v>0</v>
      </c>
      <c r="E300" s="287">
        <f>dressage!AC300</f>
        <v>0</v>
      </c>
      <c r="F300" s="288"/>
      <c r="G300" s="289"/>
      <c r="H300" s="247"/>
      <c r="I300" s="247"/>
      <c r="J300" s="247"/>
      <c r="K300" s="247"/>
      <c r="L300" s="247"/>
      <c r="M300" s="247"/>
      <c r="N300" s="247"/>
      <c r="O300" s="247"/>
      <c r="P300" s="247"/>
      <c r="Q300" s="247"/>
      <c r="R300" s="247"/>
      <c r="S300" s="247"/>
      <c r="T300" s="247"/>
      <c r="U300" s="247"/>
      <c r="V300" s="247"/>
      <c r="W300" s="247"/>
      <c r="X300" s="247"/>
      <c r="Y300" s="247"/>
      <c r="Z300" s="247"/>
      <c r="AA300" s="247"/>
      <c r="AB300" s="247"/>
      <c r="AC300" s="247" t="s">
        <v>48</v>
      </c>
      <c r="AD300" s="290">
        <f t="shared" si="236"/>
        <v>1.4236111111111111E-2</v>
      </c>
      <c r="AE300" s="291">
        <f t="shared" si="237"/>
        <v>437.20000000000005</v>
      </c>
      <c r="AF300" s="291">
        <f t="shared" si="238"/>
        <v>437.20000000000005</v>
      </c>
      <c r="AG300" s="248">
        <f t="shared" si="239"/>
        <v>437.20000000000005</v>
      </c>
      <c r="AH300" s="246" t="e">
        <f t="shared" si="257"/>
        <v>#N/A</v>
      </c>
      <c r="AI300" s="244" t="str">
        <f t="shared" si="241"/>
        <v/>
      </c>
      <c r="AJ300" s="244" t="str">
        <f t="shared" si="242"/>
        <v/>
      </c>
      <c r="AK300" s="244" t="str">
        <f t="shared" si="243"/>
        <v/>
      </c>
      <c r="AL300" s="244" t="str">
        <f t="shared" si="244"/>
        <v/>
      </c>
      <c r="AM300" s="244" t="str">
        <f t="shared" si="245"/>
        <v/>
      </c>
      <c r="AN300" s="136" t="str">
        <f t="shared" ref="AN300:AR307" si="260">IF($D300=AN$3,$AG300,"")</f>
        <v/>
      </c>
      <c r="AO300" s="136" t="str">
        <f t="shared" si="260"/>
        <v/>
      </c>
      <c r="AP300" s="136" t="str">
        <f t="shared" si="260"/>
        <v/>
      </c>
      <c r="AQ300" s="136" t="str">
        <f t="shared" si="260"/>
        <v/>
      </c>
      <c r="AR300" s="136" t="str">
        <f t="shared" si="260"/>
        <v/>
      </c>
      <c r="AS300" s="292">
        <v>0</v>
      </c>
      <c r="AT300" s="292">
        <f t="shared" si="258"/>
        <v>1.4236111111111111E-2</v>
      </c>
      <c r="AU300" s="292">
        <v>0.91822916666666698</v>
      </c>
      <c r="AV300" s="292">
        <f t="shared" si="234"/>
        <v>1.2650462962962962E-2</v>
      </c>
      <c r="AW300" s="293">
        <f t="shared" si="246"/>
        <v>0</v>
      </c>
      <c r="AX300" s="293">
        <f t="shared" si="247"/>
        <v>0</v>
      </c>
      <c r="AY300" s="293">
        <f t="shared" si="248"/>
        <v>0</v>
      </c>
      <c r="AZ300" s="293">
        <f t="shared" si="249"/>
        <v>30</v>
      </c>
      <c r="BA300" s="293">
        <f t="shared" si="250"/>
        <v>20</v>
      </c>
      <c r="BB300" s="293">
        <f t="shared" si="251"/>
        <v>0</v>
      </c>
      <c r="BC300" s="293">
        <f t="shared" si="252"/>
        <v>15</v>
      </c>
      <c r="BD300" s="293">
        <f t="shared" si="253"/>
        <v>2</v>
      </c>
      <c r="BE300" s="293">
        <f t="shared" si="254"/>
        <v>22</v>
      </c>
      <c r="BF300" s="294">
        <f t="shared" si="259"/>
        <v>1093</v>
      </c>
      <c r="BG300" s="294">
        <f t="shared" si="255"/>
        <v>1093</v>
      </c>
      <c r="BI300" s="136">
        <f t="shared" si="256"/>
        <v>0</v>
      </c>
    </row>
    <row r="301" spans="1:61" ht="13" hidden="1" thickBot="1" x14ac:dyDescent="0.3">
      <c r="A301" s="286">
        <f>draw!A301</f>
        <v>0</v>
      </c>
      <c r="B301" s="286">
        <f>draw!B301</f>
        <v>0</v>
      </c>
      <c r="C301" s="286">
        <f>draw!C301</f>
        <v>0</v>
      </c>
      <c r="D301" s="286">
        <f>draw!E301</f>
        <v>0</v>
      </c>
      <c r="E301" s="287">
        <f>dressage!AC301</f>
        <v>0</v>
      </c>
      <c r="F301" s="288"/>
      <c r="G301" s="289"/>
      <c r="H301" s="247"/>
      <c r="I301" s="247"/>
      <c r="J301" s="247"/>
      <c r="K301" s="247"/>
      <c r="L301" s="247"/>
      <c r="M301" s="247"/>
      <c r="N301" s="247"/>
      <c r="O301" s="247"/>
      <c r="P301" s="247"/>
      <c r="Q301" s="247"/>
      <c r="R301" s="247"/>
      <c r="S301" s="247"/>
      <c r="T301" s="247"/>
      <c r="U301" s="247"/>
      <c r="V301" s="247"/>
      <c r="W301" s="247"/>
      <c r="X301" s="247"/>
      <c r="Y301" s="247"/>
      <c r="Z301" s="247"/>
      <c r="AA301" s="247"/>
      <c r="AB301" s="247"/>
      <c r="AC301" s="247" t="s">
        <v>48</v>
      </c>
      <c r="AD301" s="290">
        <f t="shared" si="236"/>
        <v>1.4236111111111111E-2</v>
      </c>
      <c r="AE301" s="291">
        <f t="shared" si="237"/>
        <v>437.20000000000005</v>
      </c>
      <c r="AF301" s="291">
        <f t="shared" si="238"/>
        <v>437.20000000000005</v>
      </c>
      <c r="AG301" s="248">
        <f t="shared" si="239"/>
        <v>437.20000000000005</v>
      </c>
      <c r="AH301" s="246" t="e">
        <f t="shared" si="257"/>
        <v>#N/A</v>
      </c>
      <c r="AI301" s="244" t="str">
        <f t="shared" si="241"/>
        <v/>
      </c>
      <c r="AJ301" s="244" t="str">
        <f t="shared" si="242"/>
        <v/>
      </c>
      <c r="AK301" s="244" t="str">
        <f t="shared" si="243"/>
        <v/>
      </c>
      <c r="AL301" s="244" t="str">
        <f t="shared" si="244"/>
        <v/>
      </c>
      <c r="AM301" s="244" t="str">
        <f t="shared" si="245"/>
        <v/>
      </c>
      <c r="AN301" s="136" t="str">
        <f t="shared" si="260"/>
        <v/>
      </c>
      <c r="AO301" s="136" t="str">
        <f t="shared" si="260"/>
        <v/>
      </c>
      <c r="AP301" s="136" t="str">
        <f t="shared" si="260"/>
        <v/>
      </c>
      <c r="AQ301" s="136" t="str">
        <f t="shared" si="260"/>
        <v/>
      </c>
      <c r="AR301" s="136" t="str">
        <f t="shared" si="260"/>
        <v/>
      </c>
      <c r="AS301" s="292">
        <v>0</v>
      </c>
      <c r="AT301" s="292">
        <f t="shared" si="258"/>
        <v>1.4236111111111111E-2</v>
      </c>
      <c r="AU301" s="292">
        <v>0.95989583333333295</v>
      </c>
      <c r="AV301" s="292">
        <f t="shared" si="234"/>
        <v>1.2650462962962962E-2</v>
      </c>
      <c r="AW301" s="293">
        <f t="shared" si="246"/>
        <v>0</v>
      </c>
      <c r="AX301" s="293">
        <f t="shared" si="247"/>
        <v>0</v>
      </c>
      <c r="AY301" s="293">
        <f t="shared" si="248"/>
        <v>0</v>
      </c>
      <c r="AZ301" s="293">
        <f t="shared" si="249"/>
        <v>30</v>
      </c>
      <c r="BA301" s="293">
        <f t="shared" si="250"/>
        <v>20</v>
      </c>
      <c r="BB301" s="293">
        <f t="shared" si="251"/>
        <v>0</v>
      </c>
      <c r="BC301" s="293">
        <f t="shared" si="252"/>
        <v>15</v>
      </c>
      <c r="BD301" s="293">
        <f t="shared" si="253"/>
        <v>2</v>
      </c>
      <c r="BE301" s="293">
        <f t="shared" si="254"/>
        <v>23</v>
      </c>
      <c r="BF301" s="294">
        <f t="shared" si="259"/>
        <v>1093</v>
      </c>
      <c r="BG301" s="294">
        <f t="shared" si="255"/>
        <v>1093</v>
      </c>
      <c r="BI301" s="136">
        <f t="shared" si="256"/>
        <v>0</v>
      </c>
    </row>
    <row r="302" spans="1:61" ht="13" hidden="1" thickBot="1" x14ac:dyDescent="0.3">
      <c r="A302" s="286">
        <f>draw!A302</f>
        <v>0</v>
      </c>
      <c r="B302" s="286">
        <f>draw!B302</f>
        <v>0</v>
      </c>
      <c r="C302" s="286">
        <f>draw!C302</f>
        <v>0</v>
      </c>
      <c r="D302" s="286">
        <f>draw!E302</f>
        <v>0</v>
      </c>
      <c r="E302" s="287">
        <f>dressage!AC302</f>
        <v>0</v>
      </c>
      <c r="F302" s="288"/>
      <c r="G302" s="289"/>
      <c r="H302" s="247"/>
      <c r="I302" s="247"/>
      <c r="J302" s="247"/>
      <c r="K302" s="247"/>
      <c r="L302" s="247"/>
      <c r="M302" s="247"/>
      <c r="N302" s="247"/>
      <c r="O302" s="247"/>
      <c r="P302" s="247"/>
      <c r="Q302" s="247"/>
      <c r="R302" s="247"/>
      <c r="S302" s="247"/>
      <c r="T302" s="247"/>
      <c r="U302" s="247"/>
      <c r="V302" s="247"/>
      <c r="W302" s="247"/>
      <c r="X302" s="247"/>
      <c r="Y302" s="247"/>
      <c r="Z302" s="247"/>
      <c r="AA302" s="247"/>
      <c r="AB302" s="247"/>
      <c r="AC302" s="247" t="s">
        <v>48</v>
      </c>
      <c r="AD302" s="290">
        <f t="shared" si="236"/>
        <v>1.4236111111111111E-2</v>
      </c>
      <c r="AE302" s="291">
        <f t="shared" si="237"/>
        <v>437.20000000000005</v>
      </c>
      <c r="AF302" s="291">
        <f t="shared" si="238"/>
        <v>437.20000000000005</v>
      </c>
      <c r="AG302" s="248">
        <f t="shared" si="239"/>
        <v>437.20000000000005</v>
      </c>
      <c r="AH302" s="246" t="e">
        <f t="shared" si="257"/>
        <v>#N/A</v>
      </c>
      <c r="AI302" s="244" t="str">
        <f t="shared" si="241"/>
        <v/>
      </c>
      <c r="AJ302" s="244" t="str">
        <f t="shared" si="242"/>
        <v/>
      </c>
      <c r="AK302" s="244" t="str">
        <f t="shared" si="243"/>
        <v/>
      </c>
      <c r="AL302" s="244" t="str">
        <f t="shared" si="244"/>
        <v/>
      </c>
      <c r="AM302" s="244" t="str">
        <f t="shared" si="245"/>
        <v/>
      </c>
      <c r="AN302" s="136" t="str">
        <f t="shared" si="260"/>
        <v/>
      </c>
      <c r="AO302" s="136" t="str">
        <f t="shared" si="260"/>
        <v/>
      </c>
      <c r="AP302" s="136" t="str">
        <f t="shared" si="260"/>
        <v/>
      </c>
      <c r="AQ302" s="136" t="str">
        <f t="shared" si="260"/>
        <v/>
      </c>
      <c r="AR302" s="136" t="str">
        <f t="shared" si="260"/>
        <v/>
      </c>
      <c r="AS302" s="292">
        <v>0</v>
      </c>
      <c r="AT302" s="292">
        <f t="shared" si="258"/>
        <v>1.4236111111111111E-2</v>
      </c>
      <c r="AU302" s="292">
        <v>1.0015624999999999</v>
      </c>
      <c r="AV302" s="292">
        <f t="shared" si="234"/>
        <v>1.2650462962962962E-2</v>
      </c>
      <c r="AW302" s="293">
        <f t="shared" si="246"/>
        <v>0</v>
      </c>
      <c r="AX302" s="293">
        <f t="shared" si="247"/>
        <v>0</v>
      </c>
      <c r="AY302" s="293">
        <f t="shared" si="248"/>
        <v>0</v>
      </c>
      <c r="AZ302" s="293">
        <f t="shared" si="249"/>
        <v>30</v>
      </c>
      <c r="BA302" s="293">
        <f t="shared" si="250"/>
        <v>20</v>
      </c>
      <c r="BB302" s="293">
        <f t="shared" si="251"/>
        <v>0</v>
      </c>
      <c r="BC302" s="293">
        <f t="shared" si="252"/>
        <v>15</v>
      </c>
      <c r="BD302" s="293">
        <f t="shared" si="253"/>
        <v>2</v>
      </c>
      <c r="BE302" s="293">
        <f t="shared" si="254"/>
        <v>0</v>
      </c>
      <c r="BF302" s="294">
        <f t="shared" si="259"/>
        <v>1093</v>
      </c>
      <c r="BG302" s="294">
        <f t="shared" si="255"/>
        <v>1093</v>
      </c>
      <c r="BI302" s="136">
        <f t="shared" si="256"/>
        <v>0</v>
      </c>
    </row>
    <row r="303" spans="1:61" ht="13" hidden="1" thickBot="1" x14ac:dyDescent="0.3">
      <c r="A303" s="286">
        <f>draw!A303</f>
        <v>0</v>
      </c>
      <c r="B303" s="286">
        <f>draw!B303</f>
        <v>0</v>
      </c>
      <c r="C303" s="286">
        <f>draw!C303</f>
        <v>0</v>
      </c>
      <c r="D303" s="286">
        <f>draw!E303</f>
        <v>0</v>
      </c>
      <c r="E303" s="287">
        <f>dressage!AC303</f>
        <v>0</v>
      </c>
      <c r="F303" s="288"/>
      <c r="G303" s="289"/>
      <c r="H303" s="247"/>
      <c r="I303" s="247"/>
      <c r="J303" s="247"/>
      <c r="K303" s="247"/>
      <c r="L303" s="247"/>
      <c r="M303" s="247"/>
      <c r="N303" s="247"/>
      <c r="O303" s="247"/>
      <c r="P303" s="247"/>
      <c r="Q303" s="247"/>
      <c r="R303" s="247"/>
      <c r="S303" s="247"/>
      <c r="T303" s="247"/>
      <c r="U303" s="247"/>
      <c r="V303" s="247"/>
      <c r="W303" s="247"/>
      <c r="X303" s="247"/>
      <c r="Y303" s="247"/>
      <c r="Z303" s="247"/>
      <c r="AA303" s="247"/>
      <c r="AB303" s="247"/>
      <c r="AC303" s="247" t="s">
        <v>48</v>
      </c>
      <c r="AD303" s="290">
        <f t="shared" si="236"/>
        <v>1.4236111111111111E-2</v>
      </c>
      <c r="AE303" s="291">
        <f t="shared" si="237"/>
        <v>437.20000000000005</v>
      </c>
      <c r="AF303" s="291">
        <f t="shared" si="238"/>
        <v>437.20000000000005</v>
      </c>
      <c r="AG303" s="248">
        <f t="shared" si="239"/>
        <v>437.20000000000005</v>
      </c>
      <c r="AH303" s="246" t="e">
        <f t="shared" si="257"/>
        <v>#N/A</v>
      </c>
      <c r="AI303" s="244" t="str">
        <f t="shared" si="241"/>
        <v/>
      </c>
      <c r="AJ303" s="244" t="str">
        <f t="shared" si="242"/>
        <v/>
      </c>
      <c r="AK303" s="244" t="str">
        <f t="shared" si="243"/>
        <v/>
      </c>
      <c r="AL303" s="244" t="str">
        <f t="shared" si="244"/>
        <v/>
      </c>
      <c r="AM303" s="244" t="str">
        <f t="shared" si="245"/>
        <v/>
      </c>
      <c r="AN303" s="136" t="str">
        <f t="shared" si="260"/>
        <v/>
      </c>
      <c r="AO303" s="136" t="str">
        <f t="shared" si="260"/>
        <v/>
      </c>
      <c r="AP303" s="136" t="str">
        <f t="shared" si="260"/>
        <v/>
      </c>
      <c r="AQ303" s="136" t="str">
        <f t="shared" si="260"/>
        <v/>
      </c>
      <c r="AR303" s="136" t="str">
        <f t="shared" si="260"/>
        <v/>
      </c>
      <c r="AS303" s="292">
        <v>0</v>
      </c>
      <c r="AT303" s="292">
        <f t="shared" si="258"/>
        <v>1.4236111111111111E-2</v>
      </c>
      <c r="AU303" s="292">
        <v>1.04322916666667</v>
      </c>
      <c r="AV303" s="292">
        <f t="shared" si="234"/>
        <v>1.2650462962962962E-2</v>
      </c>
      <c r="AW303" s="293">
        <f t="shared" si="246"/>
        <v>0</v>
      </c>
      <c r="AX303" s="293">
        <f t="shared" si="247"/>
        <v>0</v>
      </c>
      <c r="AY303" s="293">
        <f t="shared" si="248"/>
        <v>0</v>
      </c>
      <c r="AZ303" s="293">
        <f t="shared" si="249"/>
        <v>30</v>
      </c>
      <c r="BA303" s="293">
        <f t="shared" si="250"/>
        <v>20</v>
      </c>
      <c r="BB303" s="293">
        <f t="shared" si="251"/>
        <v>0</v>
      </c>
      <c r="BC303" s="293">
        <f t="shared" si="252"/>
        <v>15</v>
      </c>
      <c r="BD303" s="293">
        <f t="shared" si="253"/>
        <v>2</v>
      </c>
      <c r="BE303" s="293">
        <f t="shared" si="254"/>
        <v>1</v>
      </c>
      <c r="BF303" s="294">
        <f t="shared" si="259"/>
        <v>1093</v>
      </c>
      <c r="BG303" s="294">
        <f t="shared" si="255"/>
        <v>1093</v>
      </c>
      <c r="BI303" s="136">
        <f t="shared" si="256"/>
        <v>0</v>
      </c>
    </row>
    <row r="304" spans="1:61" ht="13" hidden="1" thickBot="1" x14ac:dyDescent="0.3">
      <c r="A304" s="286">
        <f>draw!A304</f>
        <v>0</v>
      </c>
      <c r="B304" s="286">
        <f>draw!B304</f>
        <v>0</v>
      </c>
      <c r="C304" s="286">
        <f>draw!C304</f>
        <v>0</v>
      </c>
      <c r="D304" s="286">
        <f>draw!E304</f>
        <v>0</v>
      </c>
      <c r="E304" s="287">
        <f>dressage!AC304</f>
        <v>0</v>
      </c>
      <c r="F304" s="288"/>
      <c r="G304" s="289"/>
      <c r="H304" s="247"/>
      <c r="I304" s="247"/>
      <c r="J304" s="247"/>
      <c r="K304" s="247"/>
      <c r="L304" s="247"/>
      <c r="M304" s="247"/>
      <c r="N304" s="247"/>
      <c r="O304" s="247"/>
      <c r="P304" s="247"/>
      <c r="Q304" s="247"/>
      <c r="R304" s="247"/>
      <c r="S304" s="247"/>
      <c r="T304" s="247"/>
      <c r="U304" s="247"/>
      <c r="V304" s="247"/>
      <c r="W304" s="247"/>
      <c r="X304" s="247"/>
      <c r="Y304" s="247"/>
      <c r="Z304" s="247"/>
      <c r="AA304" s="247"/>
      <c r="AB304" s="247"/>
      <c r="AC304" s="247" t="s">
        <v>48</v>
      </c>
      <c r="AD304" s="290">
        <f t="shared" si="236"/>
        <v>1.4236111111111111E-2</v>
      </c>
      <c r="AE304" s="291">
        <f t="shared" si="237"/>
        <v>437.20000000000005</v>
      </c>
      <c r="AF304" s="291">
        <f t="shared" si="238"/>
        <v>437.20000000000005</v>
      </c>
      <c r="AG304" s="248">
        <f t="shared" si="239"/>
        <v>437.20000000000005</v>
      </c>
      <c r="AH304" s="246" t="e">
        <f t="shared" si="257"/>
        <v>#N/A</v>
      </c>
      <c r="AI304" s="244" t="str">
        <f t="shared" si="241"/>
        <v/>
      </c>
      <c r="AJ304" s="244" t="str">
        <f t="shared" si="242"/>
        <v/>
      </c>
      <c r="AK304" s="244" t="str">
        <f t="shared" si="243"/>
        <v/>
      </c>
      <c r="AL304" s="244" t="str">
        <f t="shared" si="244"/>
        <v/>
      </c>
      <c r="AM304" s="244" t="str">
        <f t="shared" si="245"/>
        <v/>
      </c>
      <c r="AN304" s="136" t="str">
        <f t="shared" si="260"/>
        <v/>
      </c>
      <c r="AO304" s="136" t="str">
        <f t="shared" si="260"/>
        <v/>
      </c>
      <c r="AP304" s="136" t="str">
        <f t="shared" si="260"/>
        <v/>
      </c>
      <c r="AQ304" s="136" t="str">
        <f t="shared" si="260"/>
        <v/>
      </c>
      <c r="AR304" s="136" t="str">
        <f t="shared" si="260"/>
        <v/>
      </c>
      <c r="AS304" s="292">
        <v>0</v>
      </c>
      <c r="AT304" s="292">
        <f t="shared" si="258"/>
        <v>1.4236111111111111E-2</v>
      </c>
      <c r="AU304" s="292">
        <v>1.0848958333333301</v>
      </c>
      <c r="AV304" s="292">
        <f t="shared" si="234"/>
        <v>1.2650462962962962E-2</v>
      </c>
      <c r="AW304" s="293">
        <f t="shared" si="246"/>
        <v>0</v>
      </c>
      <c r="AX304" s="293">
        <f t="shared" si="247"/>
        <v>0</v>
      </c>
      <c r="AY304" s="293">
        <f t="shared" si="248"/>
        <v>0</v>
      </c>
      <c r="AZ304" s="293">
        <f t="shared" si="249"/>
        <v>30</v>
      </c>
      <c r="BA304" s="293">
        <f t="shared" si="250"/>
        <v>20</v>
      </c>
      <c r="BB304" s="293">
        <f t="shared" si="251"/>
        <v>0</v>
      </c>
      <c r="BC304" s="293">
        <f t="shared" si="252"/>
        <v>15</v>
      </c>
      <c r="BD304" s="293">
        <f t="shared" si="253"/>
        <v>2</v>
      </c>
      <c r="BE304" s="293">
        <f t="shared" si="254"/>
        <v>2</v>
      </c>
      <c r="BF304" s="294">
        <f t="shared" si="259"/>
        <v>1093</v>
      </c>
      <c r="BG304" s="294">
        <f t="shared" si="255"/>
        <v>1093</v>
      </c>
      <c r="BI304" s="136">
        <f t="shared" si="256"/>
        <v>0</v>
      </c>
    </row>
    <row r="305" spans="1:62" ht="13" hidden="1" thickBot="1" x14ac:dyDescent="0.3">
      <c r="A305" s="286">
        <f>draw!A305</f>
        <v>0</v>
      </c>
      <c r="B305" s="286">
        <f>draw!B305</f>
        <v>0</v>
      </c>
      <c r="C305" s="286">
        <f>draw!C305</f>
        <v>0</v>
      </c>
      <c r="D305" s="286">
        <f>draw!E305</f>
        <v>0</v>
      </c>
      <c r="E305" s="287">
        <f>dressage!AC305</f>
        <v>0</v>
      </c>
      <c r="F305" s="288"/>
      <c r="G305" s="289"/>
      <c r="H305" s="247"/>
      <c r="I305" s="247"/>
      <c r="J305" s="247"/>
      <c r="K305" s="247"/>
      <c r="L305" s="247"/>
      <c r="M305" s="247"/>
      <c r="N305" s="247"/>
      <c r="O305" s="247"/>
      <c r="P305" s="247"/>
      <c r="Q305" s="247"/>
      <c r="R305" s="247"/>
      <c r="S305" s="247"/>
      <c r="T305" s="247"/>
      <c r="U305" s="247"/>
      <c r="V305" s="247"/>
      <c r="W305" s="247"/>
      <c r="X305" s="247"/>
      <c r="Y305" s="247"/>
      <c r="Z305" s="247"/>
      <c r="AA305" s="247"/>
      <c r="AB305" s="247"/>
      <c r="AC305" s="247" t="s">
        <v>48</v>
      </c>
      <c r="AD305" s="290">
        <f t="shared" si="236"/>
        <v>1.4236111111111111E-2</v>
      </c>
      <c r="AE305" s="291">
        <f t="shared" si="237"/>
        <v>437.20000000000005</v>
      </c>
      <c r="AF305" s="291">
        <f t="shared" si="238"/>
        <v>437.20000000000005</v>
      </c>
      <c r="AG305" s="248">
        <f t="shared" si="239"/>
        <v>437.20000000000005</v>
      </c>
      <c r="AH305" s="246" t="e">
        <f t="shared" si="257"/>
        <v>#N/A</v>
      </c>
      <c r="AI305" s="244" t="str">
        <f t="shared" si="241"/>
        <v/>
      </c>
      <c r="AJ305" s="244" t="str">
        <f t="shared" si="242"/>
        <v/>
      </c>
      <c r="AK305" s="244" t="str">
        <f t="shared" si="243"/>
        <v/>
      </c>
      <c r="AL305" s="244" t="str">
        <f t="shared" si="244"/>
        <v/>
      </c>
      <c r="AM305" s="244" t="str">
        <f t="shared" si="245"/>
        <v/>
      </c>
      <c r="AN305" s="136" t="str">
        <f t="shared" si="260"/>
        <v/>
      </c>
      <c r="AO305" s="136" t="str">
        <f t="shared" si="260"/>
        <v/>
      </c>
      <c r="AP305" s="136" t="str">
        <f t="shared" si="260"/>
        <v/>
      </c>
      <c r="AQ305" s="136" t="str">
        <f t="shared" si="260"/>
        <v/>
      </c>
      <c r="AR305" s="136" t="str">
        <f t="shared" si="260"/>
        <v/>
      </c>
      <c r="AS305" s="292">
        <v>0</v>
      </c>
      <c r="AT305" s="292">
        <f t="shared" si="258"/>
        <v>1.4236111111111111E-2</v>
      </c>
      <c r="AU305" s="292">
        <v>1.1265624999999999</v>
      </c>
      <c r="AV305" s="292">
        <f t="shared" si="234"/>
        <v>1.2650462962962962E-2</v>
      </c>
      <c r="AW305" s="293">
        <f t="shared" si="246"/>
        <v>0</v>
      </c>
      <c r="AX305" s="293">
        <f t="shared" si="247"/>
        <v>0</v>
      </c>
      <c r="AY305" s="293">
        <f t="shared" si="248"/>
        <v>0</v>
      </c>
      <c r="AZ305" s="293">
        <f t="shared" si="249"/>
        <v>30</v>
      </c>
      <c r="BA305" s="293">
        <f t="shared" si="250"/>
        <v>20</v>
      </c>
      <c r="BB305" s="293">
        <f t="shared" si="251"/>
        <v>0</v>
      </c>
      <c r="BC305" s="293">
        <f t="shared" si="252"/>
        <v>15</v>
      </c>
      <c r="BD305" s="293">
        <f t="shared" si="253"/>
        <v>2</v>
      </c>
      <c r="BE305" s="293">
        <f t="shared" si="254"/>
        <v>3</v>
      </c>
      <c r="BF305" s="294">
        <f t="shared" si="259"/>
        <v>1093</v>
      </c>
      <c r="BG305" s="294">
        <f t="shared" si="255"/>
        <v>1093</v>
      </c>
      <c r="BI305" s="136">
        <f t="shared" si="256"/>
        <v>0</v>
      </c>
    </row>
    <row r="306" spans="1:62" ht="13" hidden="1" thickBot="1" x14ac:dyDescent="0.3">
      <c r="A306" s="286">
        <f>draw!A306</f>
        <v>0</v>
      </c>
      <c r="B306" s="286">
        <f>draw!B306</f>
        <v>0</v>
      </c>
      <c r="C306" s="286">
        <f>draw!C306</f>
        <v>0</v>
      </c>
      <c r="D306" s="286">
        <f>draw!E306</f>
        <v>0</v>
      </c>
      <c r="E306" s="287">
        <f>dressage!AC306</f>
        <v>0</v>
      </c>
      <c r="F306" s="288"/>
      <c r="G306" s="289"/>
      <c r="H306" s="247"/>
      <c r="I306" s="247"/>
      <c r="J306" s="247"/>
      <c r="K306" s="247"/>
      <c r="L306" s="247"/>
      <c r="M306" s="247"/>
      <c r="N306" s="247"/>
      <c r="O306" s="247"/>
      <c r="P306" s="247"/>
      <c r="Q306" s="247"/>
      <c r="R306" s="247"/>
      <c r="S306" s="247"/>
      <c r="T306" s="247"/>
      <c r="U306" s="247"/>
      <c r="V306" s="247"/>
      <c r="W306" s="247"/>
      <c r="X306" s="247"/>
      <c r="Y306" s="247"/>
      <c r="Z306" s="247"/>
      <c r="AA306" s="247"/>
      <c r="AB306" s="247"/>
      <c r="AC306" s="247" t="s">
        <v>48</v>
      </c>
      <c r="AD306" s="290">
        <f t="shared" si="236"/>
        <v>1.4236111111111111E-2</v>
      </c>
      <c r="AE306" s="291">
        <f t="shared" si="237"/>
        <v>437.20000000000005</v>
      </c>
      <c r="AF306" s="291">
        <f t="shared" si="238"/>
        <v>437.20000000000005</v>
      </c>
      <c r="AG306" s="248">
        <f t="shared" si="239"/>
        <v>437.20000000000005</v>
      </c>
      <c r="AH306" s="246" t="e">
        <f t="shared" si="257"/>
        <v>#N/A</v>
      </c>
      <c r="AI306" s="244" t="str">
        <f t="shared" si="241"/>
        <v/>
      </c>
      <c r="AJ306" s="244" t="str">
        <f t="shared" si="242"/>
        <v/>
      </c>
      <c r="AK306" s="244" t="str">
        <f t="shared" si="243"/>
        <v/>
      </c>
      <c r="AL306" s="244" t="str">
        <f t="shared" si="244"/>
        <v/>
      </c>
      <c r="AM306" s="244" t="str">
        <f t="shared" si="245"/>
        <v/>
      </c>
      <c r="AN306" s="136" t="str">
        <f t="shared" si="260"/>
        <v/>
      </c>
      <c r="AO306" s="136" t="str">
        <f t="shared" si="260"/>
        <v/>
      </c>
      <c r="AP306" s="136" t="str">
        <f t="shared" si="260"/>
        <v/>
      </c>
      <c r="AQ306" s="136" t="str">
        <f t="shared" si="260"/>
        <v/>
      </c>
      <c r="AR306" s="136" t="str">
        <f t="shared" si="260"/>
        <v/>
      </c>
      <c r="AS306" s="292">
        <v>0</v>
      </c>
      <c r="AT306" s="292">
        <f t="shared" si="258"/>
        <v>1.4236111111111111E-2</v>
      </c>
      <c r="AU306" s="292">
        <v>1.16822916666667</v>
      </c>
      <c r="AV306" s="292">
        <f t="shared" si="234"/>
        <v>1.2650462962962962E-2</v>
      </c>
      <c r="AW306" s="293">
        <f t="shared" si="246"/>
        <v>0</v>
      </c>
      <c r="AX306" s="293">
        <f t="shared" si="247"/>
        <v>0</v>
      </c>
      <c r="AY306" s="293">
        <f t="shared" si="248"/>
        <v>0</v>
      </c>
      <c r="AZ306" s="293">
        <f t="shared" si="249"/>
        <v>30</v>
      </c>
      <c r="BA306" s="293">
        <f t="shared" si="250"/>
        <v>20</v>
      </c>
      <c r="BB306" s="293">
        <f t="shared" si="251"/>
        <v>0</v>
      </c>
      <c r="BC306" s="293">
        <f t="shared" si="252"/>
        <v>15</v>
      </c>
      <c r="BD306" s="293">
        <f t="shared" si="253"/>
        <v>2</v>
      </c>
      <c r="BE306" s="293">
        <f t="shared" si="254"/>
        <v>4</v>
      </c>
      <c r="BF306" s="294">
        <f t="shared" si="259"/>
        <v>1093</v>
      </c>
      <c r="BG306" s="294">
        <f t="shared" si="255"/>
        <v>1093</v>
      </c>
      <c r="BI306" s="136">
        <f t="shared" si="256"/>
        <v>0</v>
      </c>
    </row>
    <row r="307" spans="1:62" ht="13" hidden="1" thickBot="1" x14ac:dyDescent="0.3">
      <c r="A307" s="286">
        <f>draw!A307</f>
        <v>0</v>
      </c>
      <c r="B307" s="286">
        <f>draw!B307</f>
        <v>0</v>
      </c>
      <c r="C307" s="286">
        <f>draw!C307</f>
        <v>0</v>
      </c>
      <c r="D307" s="286">
        <f>draw!E307</f>
        <v>0</v>
      </c>
      <c r="E307" s="287">
        <f>dressage!AC307</f>
        <v>0</v>
      </c>
      <c r="F307" s="288"/>
      <c r="G307" s="289"/>
      <c r="H307" s="247"/>
      <c r="I307" s="247"/>
      <c r="J307" s="247"/>
      <c r="K307" s="247"/>
      <c r="L307" s="247"/>
      <c r="M307" s="247"/>
      <c r="N307" s="247"/>
      <c r="O307" s="247"/>
      <c r="P307" s="247"/>
      <c r="Q307" s="247"/>
      <c r="R307" s="247"/>
      <c r="S307" s="247"/>
      <c r="T307" s="247"/>
      <c r="U307" s="247"/>
      <c r="V307" s="247"/>
      <c r="W307" s="247"/>
      <c r="X307" s="247"/>
      <c r="Y307" s="247"/>
      <c r="Z307" s="247"/>
      <c r="AA307" s="247"/>
      <c r="AB307" s="247"/>
      <c r="AC307" s="247" t="s">
        <v>48</v>
      </c>
      <c r="AD307" s="290"/>
      <c r="AE307" s="291"/>
      <c r="AF307" s="291"/>
      <c r="AG307" s="248"/>
      <c r="AH307" s="246"/>
      <c r="AI307" s="244" t="str">
        <f t="shared" si="241"/>
        <v/>
      </c>
      <c r="AJ307" s="244" t="str">
        <f t="shared" si="242"/>
        <v/>
      </c>
      <c r="AK307" s="244" t="str">
        <f t="shared" si="243"/>
        <v/>
      </c>
      <c r="AL307" s="244" t="str">
        <f t="shared" si="244"/>
        <v/>
      </c>
      <c r="AM307" s="244" t="str">
        <f t="shared" si="245"/>
        <v/>
      </c>
      <c r="AN307" s="136" t="str">
        <f t="shared" si="260"/>
        <v/>
      </c>
      <c r="AO307" s="136" t="str">
        <f t="shared" si="260"/>
        <v/>
      </c>
      <c r="AP307" s="136" t="str">
        <f t="shared" si="260"/>
        <v/>
      </c>
      <c r="AQ307" s="136" t="str">
        <f t="shared" si="260"/>
        <v/>
      </c>
      <c r="AR307" s="136" t="str">
        <f t="shared" si="260"/>
        <v/>
      </c>
      <c r="AS307" s="292">
        <v>0</v>
      </c>
      <c r="AT307" s="292">
        <f t="shared" si="258"/>
        <v>1.4236111111111111E-2</v>
      </c>
      <c r="AU307" s="292">
        <v>1.5624999999999999E-3</v>
      </c>
      <c r="AV307" s="292">
        <f t="shared" si="234"/>
        <v>1.2650462962962962E-2</v>
      </c>
      <c r="AW307" s="293">
        <f t="shared" si="246"/>
        <v>0</v>
      </c>
      <c r="AX307" s="293">
        <f t="shared" si="247"/>
        <v>0</v>
      </c>
      <c r="AY307" s="293">
        <f t="shared" si="248"/>
        <v>0</v>
      </c>
      <c r="AZ307" s="293">
        <f t="shared" si="249"/>
        <v>30</v>
      </c>
      <c r="BA307" s="293">
        <f t="shared" si="250"/>
        <v>20</v>
      </c>
      <c r="BB307" s="293">
        <f t="shared" si="251"/>
        <v>0</v>
      </c>
      <c r="BC307" s="293">
        <f t="shared" si="252"/>
        <v>15</v>
      </c>
      <c r="BD307" s="293">
        <f t="shared" si="253"/>
        <v>2</v>
      </c>
      <c r="BE307" s="293">
        <f t="shared" si="254"/>
        <v>0</v>
      </c>
      <c r="BF307" s="294">
        <f t="shared" si="259"/>
        <v>1093</v>
      </c>
      <c r="BG307" s="294">
        <f t="shared" si="255"/>
        <v>1093</v>
      </c>
      <c r="BI307" s="136">
        <f t="shared" si="256"/>
        <v>0</v>
      </c>
    </row>
    <row r="308" spans="1:62" hidden="1" x14ac:dyDescent="0.25"/>
    <row r="309" spans="1:62" ht="18" hidden="1" x14ac:dyDescent="0.4">
      <c r="A309" s="306" t="str">
        <f>draw!A309</f>
        <v>DURAL PONY CLUB CLOSED ODE 2017</v>
      </c>
      <c r="B309" s="255"/>
      <c r="C309" s="255"/>
      <c r="D309" s="255"/>
      <c r="E309" s="338"/>
      <c r="F309" s="339"/>
      <c r="G309" s="340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7"/>
      <c r="AE309" s="328"/>
      <c r="AF309" s="328"/>
      <c r="AG309" s="253"/>
      <c r="AH309" s="254"/>
    </row>
    <row r="310" spans="1:62" ht="13.5" hidden="1" thickBot="1" x14ac:dyDescent="0.35">
      <c r="A310" s="370" t="str">
        <f>draw!A310</f>
        <v>Beginners</v>
      </c>
      <c r="B310" s="329"/>
      <c r="C310" s="329"/>
      <c r="D310" s="329"/>
      <c r="E310" s="343"/>
      <c r="F310" s="344"/>
      <c r="G310" s="259"/>
      <c r="H310" s="345"/>
      <c r="I310" s="345"/>
      <c r="J310" s="345"/>
      <c r="K310" s="345"/>
      <c r="L310" s="345"/>
      <c r="M310" s="345"/>
      <c r="N310" s="345"/>
      <c r="O310" s="345"/>
      <c r="P310" s="345"/>
      <c r="Q310" s="345"/>
      <c r="R310" s="345"/>
      <c r="S310" s="345"/>
      <c r="T310" s="345"/>
      <c r="U310" s="345"/>
      <c r="V310" s="345"/>
      <c r="W310" s="345"/>
      <c r="X310" s="345"/>
      <c r="Y310" s="261" t="s">
        <v>142</v>
      </c>
      <c r="Z310" s="158"/>
      <c r="AA310" s="158"/>
      <c r="AB310" s="158"/>
      <c r="AC310" s="158"/>
      <c r="AD310" s="262">
        <f>AU312</f>
        <v>2.1643518518518518E-3</v>
      </c>
      <c r="AE310" s="330"/>
      <c r="AF310" s="330"/>
      <c r="AG310" s="263"/>
      <c r="AH310" s="264"/>
      <c r="AI310" s="313" t="s">
        <v>69</v>
      </c>
      <c r="AJ310" s="266"/>
      <c r="AK310" s="266"/>
      <c r="AL310" s="266"/>
      <c r="AM310" s="267"/>
      <c r="AN310" s="268" t="s">
        <v>71</v>
      </c>
      <c r="AO310" s="269"/>
      <c r="AP310" s="269"/>
      <c r="AQ310" s="269"/>
      <c r="AR310" s="270"/>
    </row>
    <row r="311" spans="1:62" ht="27" hidden="1" thickBot="1" x14ac:dyDescent="0.4">
      <c r="A311" s="331" t="str">
        <f>draw!A311</f>
        <v>No</v>
      </c>
      <c r="B311" s="332" t="str">
        <f>draw!B311</f>
        <v>First Name</v>
      </c>
      <c r="C311" s="331" t="str">
        <f>draw!C311</f>
        <v>Surname</v>
      </c>
      <c r="D311" s="331" t="str">
        <f>draw!E311</f>
        <v>Club</v>
      </c>
      <c r="E311" s="366" t="s">
        <v>6</v>
      </c>
      <c r="F311" s="367" t="s">
        <v>7</v>
      </c>
      <c r="G311" s="368" t="s">
        <v>8</v>
      </c>
      <c r="H311" s="369">
        <v>1</v>
      </c>
      <c r="I311" s="369">
        <f t="shared" ref="I311:AC311" si="261">H311+1</f>
        <v>2</v>
      </c>
      <c r="J311" s="369">
        <f t="shared" si="261"/>
        <v>3</v>
      </c>
      <c r="K311" s="369">
        <f t="shared" si="261"/>
        <v>4</v>
      </c>
      <c r="L311" s="369">
        <f t="shared" si="261"/>
        <v>5</v>
      </c>
      <c r="M311" s="369">
        <f t="shared" si="261"/>
        <v>6</v>
      </c>
      <c r="N311" s="369">
        <f t="shared" si="261"/>
        <v>7</v>
      </c>
      <c r="O311" s="369">
        <f t="shared" si="261"/>
        <v>8</v>
      </c>
      <c r="P311" s="369">
        <f t="shared" si="261"/>
        <v>9</v>
      </c>
      <c r="Q311" s="369">
        <f t="shared" si="261"/>
        <v>10</v>
      </c>
      <c r="R311" s="369">
        <f t="shared" si="261"/>
        <v>11</v>
      </c>
      <c r="S311" s="369">
        <f t="shared" si="261"/>
        <v>12</v>
      </c>
      <c r="T311" s="369">
        <f t="shared" si="261"/>
        <v>13</v>
      </c>
      <c r="U311" s="369">
        <f t="shared" si="261"/>
        <v>14</v>
      </c>
      <c r="V311" s="369">
        <f t="shared" si="261"/>
        <v>15</v>
      </c>
      <c r="W311" s="369">
        <f t="shared" si="261"/>
        <v>16</v>
      </c>
      <c r="X311" s="369">
        <f t="shared" si="261"/>
        <v>17</v>
      </c>
      <c r="Y311" s="276">
        <f t="shared" si="261"/>
        <v>18</v>
      </c>
      <c r="Z311" s="276">
        <f t="shared" si="261"/>
        <v>19</v>
      </c>
      <c r="AA311" s="276">
        <f t="shared" si="261"/>
        <v>20</v>
      </c>
      <c r="AB311" s="276">
        <f t="shared" si="261"/>
        <v>21</v>
      </c>
      <c r="AC311" s="276">
        <f t="shared" si="261"/>
        <v>22</v>
      </c>
      <c r="AD311" s="277"/>
      <c r="AE311" s="283" t="str">
        <f t="shared" ref="AE311:AR311" si="262">AE$3</f>
        <v>X/C time pens</v>
      </c>
      <c r="AF311" s="283" t="str">
        <f t="shared" si="262"/>
        <v>Tot X/C</v>
      </c>
      <c r="AG311" s="320" t="str">
        <f t="shared" si="262"/>
        <v>Total</v>
      </c>
      <c r="AH311" s="321" t="str">
        <f t="shared" si="262"/>
        <v>Place</v>
      </c>
      <c r="AI311" s="283" t="str">
        <f t="shared" si="262"/>
        <v>Dural</v>
      </c>
      <c r="AJ311" s="283" t="str">
        <f t="shared" si="262"/>
        <v>ES</v>
      </c>
      <c r="AK311" s="283" t="str">
        <f t="shared" si="262"/>
        <v>Dural (Led)</v>
      </c>
      <c r="AL311" s="283" t="str">
        <f t="shared" si="262"/>
        <v>Other (Led)</v>
      </c>
      <c r="AM311" s="283" t="str">
        <f t="shared" si="262"/>
        <v>Others</v>
      </c>
      <c r="AN311" s="283" t="str">
        <f t="shared" si="262"/>
        <v>Dural</v>
      </c>
      <c r="AO311" s="283" t="str">
        <f t="shared" si="262"/>
        <v>ES</v>
      </c>
      <c r="AP311" s="283" t="str">
        <f t="shared" si="262"/>
        <v>Dural (Led)</v>
      </c>
      <c r="AQ311" s="283" t="str">
        <f t="shared" si="262"/>
        <v>Other (Led)</v>
      </c>
      <c r="AR311" s="283" t="str">
        <f t="shared" si="262"/>
        <v>Others</v>
      </c>
      <c r="AS311" s="284" t="s">
        <v>12</v>
      </c>
      <c r="AT311" s="284" t="s">
        <v>13</v>
      </c>
      <c r="AU311" s="284" t="s">
        <v>14</v>
      </c>
      <c r="AV311" s="284" t="s">
        <v>15</v>
      </c>
      <c r="AW311" s="284" t="s">
        <v>16</v>
      </c>
      <c r="AX311" s="284" t="s">
        <v>17</v>
      </c>
      <c r="AY311" s="284" t="s">
        <v>18</v>
      </c>
      <c r="AZ311" s="284" t="s">
        <v>19</v>
      </c>
      <c r="BA311" s="284" t="s">
        <v>20</v>
      </c>
      <c r="BB311" s="284" t="s">
        <v>21</v>
      </c>
      <c r="BC311" s="284" t="s">
        <v>22</v>
      </c>
      <c r="BD311" s="284" t="s">
        <v>23</v>
      </c>
      <c r="BE311" s="284" t="s">
        <v>24</v>
      </c>
      <c r="BF311" s="285" t="s">
        <v>25</v>
      </c>
      <c r="BG311" s="284" t="s">
        <v>26</v>
      </c>
      <c r="BH311" s="284"/>
      <c r="BI311" s="284" t="s">
        <v>27</v>
      </c>
      <c r="BJ311" s="352"/>
    </row>
    <row r="312" spans="1:62" ht="13" hidden="1" thickBot="1" x14ac:dyDescent="0.3">
      <c r="A312" s="286">
        <f>draw!A312</f>
        <v>27</v>
      </c>
      <c r="B312" s="286" t="str">
        <f>draw!B312</f>
        <v>Jonah May - LED</v>
      </c>
      <c r="C312" s="286">
        <f>draw!C312</f>
        <v>0</v>
      </c>
      <c r="D312" s="286" t="str">
        <f>draw!E312</f>
        <v>DUR</v>
      </c>
      <c r="E312" s="287">
        <f>dressage!AC312</f>
        <v>63.409090909090907</v>
      </c>
      <c r="F312" s="288">
        <v>0</v>
      </c>
      <c r="G312" s="289">
        <v>44</v>
      </c>
      <c r="H312" s="247"/>
      <c r="I312" s="247"/>
      <c r="J312" s="247"/>
      <c r="K312" s="247"/>
      <c r="L312" s="247"/>
      <c r="M312" s="247"/>
      <c r="N312" s="247"/>
      <c r="O312" s="247"/>
      <c r="P312" s="247"/>
      <c r="Q312" s="247"/>
      <c r="R312" s="247"/>
      <c r="S312" s="247"/>
      <c r="T312" s="247"/>
      <c r="U312" s="247"/>
      <c r="V312" s="247"/>
      <c r="W312" s="247"/>
      <c r="X312" s="247"/>
      <c r="Y312" s="247"/>
      <c r="Z312" s="247"/>
      <c r="AA312" s="247"/>
      <c r="AB312" s="247"/>
      <c r="AC312" s="247" t="s">
        <v>48</v>
      </c>
      <c r="AD312" s="290">
        <f>AT312-AS312</f>
        <v>3.7847222222222223E-3</v>
      </c>
      <c r="AE312" s="291">
        <f>BG312*0.4</f>
        <v>76</v>
      </c>
      <c r="AF312" s="291">
        <f>SUM(H312:AC312)+AE312</f>
        <v>76</v>
      </c>
      <c r="AG312" s="248">
        <f>IF(BI312&gt;0,"E",E312+F312+G312+AF312)</f>
        <v>183.40909090909091</v>
      </c>
      <c r="AH312" s="246">
        <f>RANK(AG312,AG$312:AG$315,1)</f>
        <v>2</v>
      </c>
      <c r="AI312" s="244" t="str">
        <f>IF(AN312="","",RANK(AN312,AN$210:AN$239,1))</f>
        <v/>
      </c>
      <c r="AJ312" s="244" t="str">
        <f>IF(AO312="","",RANK(AO312,AO$210:AO$239,1))</f>
        <v/>
      </c>
      <c r="AK312" s="244" t="str">
        <f>IF(AP312="","",RANK(AP312,AP$210:AP$239,1))</f>
        <v/>
      </c>
      <c r="AL312" s="244" t="str">
        <f>IF(AQ312="","",RANK(AQ312,AQ$210:AQ$239,1))</f>
        <v/>
      </c>
      <c r="AM312" s="244" t="str">
        <f>IF(AR312="","",RANK(AR312,AR$210:AR$239,1))</f>
        <v/>
      </c>
      <c r="AN312" s="136" t="str">
        <f t="shared" ref="AN312:AR333" si="263">IF($D312=AN$3,$AG312,"")</f>
        <v/>
      </c>
      <c r="AO312" s="136" t="str">
        <f t="shared" si="263"/>
        <v/>
      </c>
      <c r="AP312" s="136" t="str">
        <f t="shared" si="263"/>
        <v/>
      </c>
      <c r="AQ312" s="136" t="str">
        <f t="shared" si="263"/>
        <v/>
      </c>
      <c r="AR312" s="136" t="str">
        <f t="shared" si="263"/>
        <v/>
      </c>
      <c r="AS312" s="292">
        <v>1.4699074074074074E-3</v>
      </c>
      <c r="AT312" s="292">
        <v>5.2546296296296299E-3</v>
      </c>
      <c r="AU312" s="292">
        <v>2.1643518518518518E-3</v>
      </c>
      <c r="AV312" s="292">
        <f t="shared" ref="AV312:AV341" si="264">IF(AT312-AS312-AU$244&lt;0,0,AT312-AS312-AU$244)</f>
        <v>2.1990740740740746E-3</v>
      </c>
      <c r="AW312" s="293">
        <f>SECOND(AS312)</f>
        <v>7</v>
      </c>
      <c r="AX312" s="293">
        <f>MINUTE(AS312)</f>
        <v>2</v>
      </c>
      <c r="AY312" s="293">
        <f>HOUR(AS312)</f>
        <v>0</v>
      </c>
      <c r="AZ312" s="293">
        <f>SECOND(AT312)</f>
        <v>34</v>
      </c>
      <c r="BA312" s="293">
        <f>MINUTE(AT312)</f>
        <v>7</v>
      </c>
      <c r="BB312" s="293">
        <f>HOUR(AT312)</f>
        <v>0</v>
      </c>
      <c r="BC312" s="293">
        <f>SECOND(AU312)</f>
        <v>7</v>
      </c>
      <c r="BD312" s="293">
        <f>MINUTE(AU312)</f>
        <v>3</v>
      </c>
      <c r="BE312" s="293">
        <f>HOUR(AU312)</f>
        <v>0</v>
      </c>
      <c r="BF312" s="294">
        <f t="shared" ref="BF312:BF341" si="265">(AZ312-AW312-BC$244)+(BA312-AX312-BD$244)*60+(BB312-AY312-BE$244)*3600</f>
        <v>190</v>
      </c>
      <c r="BG312" s="294">
        <f>IF(BF312&lt;-20,(BF312+20)*-1,IF(BF312&gt;0,BF312,0))</f>
        <v>190</v>
      </c>
      <c r="BI312" s="136">
        <f>COUNTIF(E312:AE312,"E")</f>
        <v>0</v>
      </c>
    </row>
    <row r="313" spans="1:62" ht="13" hidden="1" thickBot="1" x14ac:dyDescent="0.3">
      <c r="A313" s="286">
        <f>draw!A313</f>
        <v>28</v>
      </c>
      <c r="B313" s="286" t="str">
        <f>draw!B313</f>
        <v>Andi Mackie - LED</v>
      </c>
      <c r="C313" s="286">
        <f>draw!C313</f>
        <v>0</v>
      </c>
      <c r="D313" s="286" t="str">
        <f>draw!E313</f>
        <v>DUR</v>
      </c>
      <c r="E313" s="287">
        <f>dressage!AC313</f>
        <v>60</v>
      </c>
      <c r="F313" s="288">
        <v>0</v>
      </c>
      <c r="G313" s="289">
        <v>0</v>
      </c>
      <c r="H313" s="247"/>
      <c r="I313" s="247"/>
      <c r="J313" s="247"/>
      <c r="K313" s="247"/>
      <c r="L313" s="247"/>
      <c r="M313" s="247"/>
      <c r="N313" s="247"/>
      <c r="O313" s="247"/>
      <c r="P313" s="247"/>
      <c r="Q313" s="247"/>
      <c r="R313" s="247"/>
      <c r="S313" s="247" t="s">
        <v>277</v>
      </c>
      <c r="T313" s="247"/>
      <c r="U313" s="247"/>
      <c r="V313" s="247"/>
      <c r="W313" s="247"/>
      <c r="X313" s="247"/>
      <c r="Y313" s="247"/>
      <c r="Z313" s="247"/>
      <c r="AA313" s="247"/>
      <c r="AB313" s="247"/>
      <c r="AC313" s="247" t="s">
        <v>48</v>
      </c>
      <c r="AD313" s="290">
        <f t="shared" ref="AD313:AD325" si="266">AT313-AS313</f>
        <v>2.8356481481481483E-3</v>
      </c>
      <c r="AE313" s="291">
        <f t="shared" ref="AE313:AE341" si="267">BG313*0.4</f>
        <v>43.2</v>
      </c>
      <c r="AF313" s="291">
        <f t="shared" ref="AF313:AF341" si="268">SUM(H313:AC313)+AE313</f>
        <v>43.2</v>
      </c>
      <c r="AG313" s="248" t="str">
        <f t="shared" ref="AG313:AG341" si="269">IF(BI313&gt;0,"E",E313+F313+G313+AF313)</f>
        <v>E</v>
      </c>
      <c r="AH313" s="246" t="e">
        <f>RANK(AG313,AG$312:AG$315,1)</f>
        <v>#VALUE!</v>
      </c>
      <c r="AI313" s="244" t="str">
        <f t="shared" ref="AI313:AI341" si="270">IF(AN313="","",RANK(AN313,AN$210:AN$239,1))</f>
        <v/>
      </c>
      <c r="AJ313" s="244" t="str">
        <f t="shared" ref="AJ313:AJ341" si="271">IF(AO313="","",RANK(AO313,AO$210:AO$239,1))</f>
        <v/>
      </c>
      <c r="AK313" s="244" t="str">
        <f t="shared" ref="AK313:AK341" si="272">IF(AP313="","",RANK(AP313,AP$210:AP$239,1))</f>
        <v/>
      </c>
      <c r="AL313" s="244" t="str">
        <f t="shared" ref="AL313:AL341" si="273">IF(AQ313="","",RANK(AQ313,AQ$210:AQ$239,1))</f>
        <v/>
      </c>
      <c r="AM313" s="244" t="str">
        <f t="shared" ref="AM313:AM341" si="274">IF(AR313="","",RANK(AR313,AR$210:AR$239,1))</f>
        <v/>
      </c>
      <c r="AN313" s="136" t="str">
        <f t="shared" si="263"/>
        <v/>
      </c>
      <c r="AO313" s="136" t="str">
        <f t="shared" si="263"/>
        <v/>
      </c>
      <c r="AP313" s="136" t="str">
        <f t="shared" si="263"/>
        <v/>
      </c>
      <c r="AQ313" s="136" t="str">
        <f t="shared" si="263"/>
        <v/>
      </c>
      <c r="AR313" s="136" t="str">
        <f t="shared" si="263"/>
        <v/>
      </c>
      <c r="AS313" s="292">
        <v>2.2685185185185182E-3</v>
      </c>
      <c r="AT313" s="292">
        <v>5.1041666666666666E-3</v>
      </c>
      <c r="AU313" s="292">
        <v>2.1643518518518518E-3</v>
      </c>
      <c r="AV313" s="292">
        <f t="shared" si="264"/>
        <v>1.2500000000000005E-3</v>
      </c>
      <c r="AW313" s="293">
        <f t="shared" ref="AW313:AW341" si="275">SECOND(AS313)</f>
        <v>16</v>
      </c>
      <c r="AX313" s="293">
        <f t="shared" ref="AX313:AX341" si="276">MINUTE(AS313)</f>
        <v>3</v>
      </c>
      <c r="AY313" s="293">
        <f t="shared" ref="AY313:AY341" si="277">HOUR(AS313)</f>
        <v>0</v>
      </c>
      <c r="AZ313" s="293">
        <f t="shared" ref="AZ313:AZ341" si="278">SECOND(AT313)</f>
        <v>21</v>
      </c>
      <c r="BA313" s="293">
        <f t="shared" ref="BA313:BA341" si="279">MINUTE(AT313)</f>
        <v>7</v>
      </c>
      <c r="BB313" s="293">
        <f t="shared" ref="BB313:BB341" si="280">HOUR(AT313)</f>
        <v>0</v>
      </c>
      <c r="BC313" s="293">
        <f t="shared" ref="BC313:BC341" si="281">SECOND(AU313)</f>
        <v>7</v>
      </c>
      <c r="BD313" s="293">
        <f t="shared" ref="BD313:BD341" si="282">MINUTE(AU313)</f>
        <v>3</v>
      </c>
      <c r="BE313" s="293">
        <f t="shared" ref="BE313:BE341" si="283">HOUR(AU313)</f>
        <v>0</v>
      </c>
      <c r="BF313" s="294">
        <f t="shared" si="265"/>
        <v>108</v>
      </c>
      <c r="BG313" s="294">
        <f t="shared" ref="BG313:BG341" si="284">IF(BF313&lt;-20,(BF313+20)*-1,IF(BF313&gt;0,BF313,0))</f>
        <v>108</v>
      </c>
      <c r="BI313" s="136">
        <f t="shared" ref="BI313:BI341" si="285">COUNTIF(E313:AE313,"E")</f>
        <v>1</v>
      </c>
    </row>
    <row r="314" spans="1:62" ht="13" hidden="1" thickBot="1" x14ac:dyDescent="0.3">
      <c r="A314" s="286">
        <f>draw!A314</f>
        <v>29</v>
      </c>
      <c r="B314" s="286" t="str">
        <f>draw!B314</f>
        <v>Axle Edmondson - LED</v>
      </c>
      <c r="C314" s="286">
        <f>draw!C314</f>
        <v>0</v>
      </c>
      <c r="D314" s="286" t="str">
        <f>draw!E314</f>
        <v>DUR</v>
      </c>
      <c r="E314" s="287">
        <f>dressage!AC314</f>
        <v>54.20454545454546</v>
      </c>
      <c r="F314" s="288">
        <v>0</v>
      </c>
      <c r="G314" s="289">
        <v>0</v>
      </c>
      <c r="H314" s="247"/>
      <c r="I314" s="247"/>
      <c r="J314" s="247"/>
      <c r="K314" s="247"/>
      <c r="L314" s="247"/>
      <c r="M314" s="247"/>
      <c r="N314" s="247"/>
      <c r="O314" s="247"/>
      <c r="P314" s="247"/>
      <c r="Q314" s="247"/>
      <c r="R314" s="247"/>
      <c r="S314" s="247"/>
      <c r="T314" s="247"/>
      <c r="U314" s="247"/>
      <c r="V314" s="247"/>
      <c r="W314" s="247"/>
      <c r="X314" s="247"/>
      <c r="Y314" s="247"/>
      <c r="Z314" s="247"/>
      <c r="AA314" s="247"/>
      <c r="AB314" s="247"/>
      <c r="AC314" s="247" t="s">
        <v>48</v>
      </c>
      <c r="AD314" s="290">
        <f t="shared" si="266"/>
        <v>2.2337962962962971E-3</v>
      </c>
      <c r="AE314" s="291">
        <f t="shared" si="267"/>
        <v>22.400000000000002</v>
      </c>
      <c r="AF314" s="291">
        <f t="shared" si="268"/>
        <v>22.400000000000002</v>
      </c>
      <c r="AG314" s="248">
        <f t="shared" si="269"/>
        <v>76.604545454545459</v>
      </c>
      <c r="AH314" s="246">
        <f>RANK(AG314,AG$312:AG$315,1)</f>
        <v>1</v>
      </c>
      <c r="AI314" s="244" t="str">
        <f t="shared" si="270"/>
        <v/>
      </c>
      <c r="AJ314" s="244" t="str">
        <f t="shared" si="271"/>
        <v/>
      </c>
      <c r="AK314" s="244" t="str">
        <f t="shared" si="272"/>
        <v/>
      </c>
      <c r="AL314" s="244" t="str">
        <f t="shared" si="273"/>
        <v/>
      </c>
      <c r="AM314" s="244" t="str">
        <f t="shared" si="274"/>
        <v/>
      </c>
      <c r="AN314" s="136" t="str">
        <f t="shared" si="263"/>
        <v/>
      </c>
      <c r="AO314" s="136" t="str">
        <f t="shared" si="263"/>
        <v/>
      </c>
      <c r="AP314" s="136" t="str">
        <f t="shared" si="263"/>
        <v/>
      </c>
      <c r="AQ314" s="136" t="str">
        <f t="shared" si="263"/>
        <v/>
      </c>
      <c r="AR314" s="136" t="str">
        <f t="shared" si="263"/>
        <v/>
      </c>
      <c r="AS314" s="292">
        <v>3.1481481481481482E-3</v>
      </c>
      <c r="AT314" s="292">
        <v>5.3819444444444453E-3</v>
      </c>
      <c r="AU314" s="292">
        <v>2.1643518518518518E-3</v>
      </c>
      <c r="AV314" s="292">
        <f t="shared" si="264"/>
        <v>6.4814814814814921E-4</v>
      </c>
      <c r="AW314" s="293">
        <f t="shared" si="275"/>
        <v>32</v>
      </c>
      <c r="AX314" s="293">
        <f t="shared" si="276"/>
        <v>4</v>
      </c>
      <c r="AY314" s="293">
        <f t="shared" si="277"/>
        <v>0</v>
      </c>
      <c r="AZ314" s="293">
        <f t="shared" si="278"/>
        <v>45</v>
      </c>
      <c r="BA314" s="293">
        <f t="shared" si="279"/>
        <v>7</v>
      </c>
      <c r="BB314" s="293">
        <f t="shared" si="280"/>
        <v>0</v>
      </c>
      <c r="BC314" s="293">
        <f t="shared" si="281"/>
        <v>7</v>
      </c>
      <c r="BD314" s="293">
        <f t="shared" si="282"/>
        <v>3</v>
      </c>
      <c r="BE314" s="293">
        <f t="shared" si="283"/>
        <v>0</v>
      </c>
      <c r="BF314" s="294">
        <f t="shared" si="265"/>
        <v>56</v>
      </c>
      <c r="BG314" s="294">
        <f t="shared" si="284"/>
        <v>56</v>
      </c>
      <c r="BI314" s="136">
        <f t="shared" si="285"/>
        <v>0</v>
      </c>
    </row>
    <row r="315" spans="1:62" ht="13" hidden="1" thickBot="1" x14ac:dyDescent="0.3">
      <c r="A315" s="286">
        <f>draw!A315</f>
        <v>30</v>
      </c>
      <c r="B315" s="286" t="str">
        <f>draw!B315</f>
        <v>Olivia Cauchi - LED</v>
      </c>
      <c r="C315" s="286">
        <f>draw!C315</f>
        <v>0</v>
      </c>
      <c r="D315" s="286" t="str">
        <f>draw!E315</f>
        <v>DUR</v>
      </c>
      <c r="E315" s="287">
        <f>dressage!AC315</f>
        <v>52.840909090909093</v>
      </c>
      <c r="F315" s="288">
        <v>0</v>
      </c>
      <c r="G315" s="289">
        <v>0</v>
      </c>
      <c r="H315" s="247"/>
      <c r="I315" s="247"/>
      <c r="J315" s="247"/>
      <c r="K315" s="247"/>
      <c r="L315" s="247"/>
      <c r="M315" s="247" t="s">
        <v>277</v>
      </c>
      <c r="N315" s="247"/>
      <c r="O315" s="247"/>
      <c r="P315" s="247"/>
      <c r="Q315" s="247"/>
      <c r="R315" s="247"/>
      <c r="S315" s="247"/>
      <c r="T315" s="247"/>
      <c r="U315" s="247"/>
      <c r="V315" s="247"/>
      <c r="W315" s="247"/>
      <c r="X315" s="247"/>
      <c r="Y315" s="247"/>
      <c r="Z315" s="247"/>
      <c r="AA315" s="247"/>
      <c r="AB315" s="247"/>
      <c r="AC315" s="247" t="s">
        <v>48</v>
      </c>
      <c r="AD315" s="290">
        <f t="shared" si="266"/>
        <v>2.4768518518518516E-3</v>
      </c>
      <c r="AE315" s="291">
        <f t="shared" si="267"/>
        <v>30.8</v>
      </c>
      <c r="AF315" s="291">
        <f t="shared" si="268"/>
        <v>30.8</v>
      </c>
      <c r="AG315" s="248" t="str">
        <f t="shared" si="269"/>
        <v>E</v>
      </c>
      <c r="AH315" s="246" t="e">
        <f>RANK(AG315,AG$312:AG$315,1)</f>
        <v>#VALUE!</v>
      </c>
      <c r="AI315" s="244" t="str">
        <f t="shared" si="270"/>
        <v/>
      </c>
      <c r="AJ315" s="244" t="str">
        <f t="shared" si="271"/>
        <v/>
      </c>
      <c r="AK315" s="244" t="str">
        <f t="shared" si="272"/>
        <v/>
      </c>
      <c r="AL315" s="244" t="str">
        <f t="shared" si="273"/>
        <v/>
      </c>
      <c r="AM315" s="244" t="str">
        <f t="shared" si="274"/>
        <v/>
      </c>
      <c r="AN315" s="136" t="str">
        <f t="shared" si="263"/>
        <v/>
      </c>
      <c r="AO315" s="136" t="str">
        <f t="shared" si="263"/>
        <v/>
      </c>
      <c r="AP315" s="136" t="str">
        <f t="shared" si="263"/>
        <v/>
      </c>
      <c r="AQ315" s="136" t="str">
        <f t="shared" si="263"/>
        <v/>
      </c>
      <c r="AR315" s="136" t="str">
        <f t="shared" si="263"/>
        <v/>
      </c>
      <c r="AS315" s="292">
        <v>4.1435185185185186E-3</v>
      </c>
      <c r="AT315" s="292">
        <v>6.6203703703703702E-3</v>
      </c>
      <c r="AU315" s="292">
        <v>2.1643518518518518E-3</v>
      </c>
      <c r="AV315" s="292">
        <f t="shared" si="264"/>
        <v>8.9120370370370373E-4</v>
      </c>
      <c r="AW315" s="293">
        <f t="shared" si="275"/>
        <v>58</v>
      </c>
      <c r="AX315" s="293">
        <f t="shared" si="276"/>
        <v>5</v>
      </c>
      <c r="AY315" s="293">
        <f t="shared" si="277"/>
        <v>0</v>
      </c>
      <c r="AZ315" s="293">
        <f t="shared" si="278"/>
        <v>32</v>
      </c>
      <c r="BA315" s="293">
        <f t="shared" si="279"/>
        <v>9</v>
      </c>
      <c r="BB315" s="293">
        <f t="shared" si="280"/>
        <v>0</v>
      </c>
      <c r="BC315" s="293">
        <f t="shared" si="281"/>
        <v>7</v>
      </c>
      <c r="BD315" s="293">
        <f t="shared" si="282"/>
        <v>3</v>
      </c>
      <c r="BE315" s="293">
        <f t="shared" si="283"/>
        <v>0</v>
      </c>
      <c r="BF315" s="294">
        <f t="shared" si="265"/>
        <v>77</v>
      </c>
      <c r="BG315" s="294">
        <f t="shared" si="284"/>
        <v>77</v>
      </c>
      <c r="BI315" s="136">
        <f t="shared" si="285"/>
        <v>1</v>
      </c>
    </row>
    <row r="316" spans="1:62" ht="13" hidden="1" thickBot="1" x14ac:dyDescent="0.3">
      <c r="A316" s="286">
        <f>draw!A316</f>
        <v>31</v>
      </c>
      <c r="B316" s="286" t="str">
        <f>draw!B316</f>
        <v>Hunter Jonker - LED</v>
      </c>
      <c r="C316" s="286">
        <f>draw!C316</f>
        <v>0</v>
      </c>
      <c r="D316" s="286" t="str">
        <f>draw!E316</f>
        <v>DUR</v>
      </c>
      <c r="E316" s="287">
        <f>dressage!AC316</f>
        <v>150</v>
      </c>
      <c r="F316" s="288"/>
      <c r="G316" s="289"/>
      <c r="H316" s="247"/>
      <c r="I316" s="247"/>
      <c r="J316" s="247"/>
      <c r="K316" s="247"/>
      <c r="L316" s="247"/>
      <c r="M316" s="247"/>
      <c r="N316" s="247"/>
      <c r="O316" s="247"/>
      <c r="P316" s="247"/>
      <c r="Q316" s="247"/>
      <c r="R316" s="247"/>
      <c r="S316" s="247"/>
      <c r="T316" s="247"/>
      <c r="U316" s="247"/>
      <c r="V316" s="247"/>
      <c r="W316" s="247"/>
      <c r="X316" s="247"/>
      <c r="Y316" s="247"/>
      <c r="Z316" s="247"/>
      <c r="AA316" s="247"/>
      <c r="AB316" s="247"/>
      <c r="AC316" s="247" t="s">
        <v>48</v>
      </c>
      <c r="AD316" s="290">
        <f t="shared" si="266"/>
        <v>0</v>
      </c>
      <c r="AE316" s="291">
        <f t="shared" si="267"/>
        <v>46.800000000000004</v>
      </c>
      <c r="AF316" s="291">
        <f t="shared" si="268"/>
        <v>46.800000000000004</v>
      </c>
      <c r="AG316" s="248">
        <f t="shared" si="269"/>
        <v>196.8</v>
      </c>
      <c r="AH316" s="246"/>
      <c r="AI316" s="244" t="str">
        <f t="shared" si="270"/>
        <v/>
      </c>
      <c r="AJ316" s="244" t="str">
        <f t="shared" si="271"/>
        <v/>
      </c>
      <c r="AK316" s="244" t="str">
        <f t="shared" si="272"/>
        <v/>
      </c>
      <c r="AL316" s="244" t="str">
        <f t="shared" si="273"/>
        <v/>
      </c>
      <c r="AM316" s="244" t="str">
        <f t="shared" si="274"/>
        <v/>
      </c>
      <c r="AN316" s="136" t="str">
        <f t="shared" si="263"/>
        <v/>
      </c>
      <c r="AO316" s="136" t="str">
        <f t="shared" si="263"/>
        <v/>
      </c>
      <c r="AP316" s="136" t="str">
        <f t="shared" si="263"/>
        <v/>
      </c>
      <c r="AQ316" s="136" t="str">
        <f t="shared" si="263"/>
        <v/>
      </c>
      <c r="AR316" s="136" t="str">
        <f t="shared" si="263"/>
        <v/>
      </c>
      <c r="AS316" s="292">
        <v>0</v>
      </c>
      <c r="AT316" s="292">
        <v>0</v>
      </c>
      <c r="AU316" s="292">
        <v>2.1643518518518518E-3</v>
      </c>
      <c r="AV316" s="292">
        <f t="shared" si="264"/>
        <v>0</v>
      </c>
      <c r="AW316" s="293">
        <f t="shared" si="275"/>
        <v>0</v>
      </c>
      <c r="AX316" s="293">
        <f t="shared" si="276"/>
        <v>0</v>
      </c>
      <c r="AY316" s="293">
        <f t="shared" si="277"/>
        <v>0</v>
      </c>
      <c r="AZ316" s="293">
        <f t="shared" si="278"/>
        <v>0</v>
      </c>
      <c r="BA316" s="293">
        <f t="shared" si="279"/>
        <v>0</v>
      </c>
      <c r="BB316" s="293">
        <f t="shared" si="280"/>
        <v>0</v>
      </c>
      <c r="BC316" s="293">
        <f t="shared" si="281"/>
        <v>7</v>
      </c>
      <c r="BD316" s="293">
        <f t="shared" si="282"/>
        <v>3</v>
      </c>
      <c r="BE316" s="293">
        <f t="shared" si="283"/>
        <v>0</v>
      </c>
      <c r="BF316" s="294">
        <f t="shared" si="265"/>
        <v>-137</v>
      </c>
      <c r="BG316" s="294">
        <f t="shared" si="284"/>
        <v>117</v>
      </c>
      <c r="BI316" s="136">
        <f t="shared" si="285"/>
        <v>0</v>
      </c>
    </row>
    <row r="317" spans="1:62" ht="13" hidden="1" thickBot="1" x14ac:dyDescent="0.3">
      <c r="A317" s="286">
        <f>draw!A317</f>
        <v>32</v>
      </c>
      <c r="B317" s="286" t="str">
        <f>draw!B317</f>
        <v>Edward Langthorne - LED</v>
      </c>
      <c r="C317" s="286">
        <f>draw!C317</f>
        <v>0</v>
      </c>
      <c r="D317" s="286" t="str">
        <f>draw!E317</f>
        <v>ARC</v>
      </c>
      <c r="E317" s="287">
        <f>dressage!AC317</f>
        <v>66.47727272727272</v>
      </c>
      <c r="F317" s="288">
        <v>0</v>
      </c>
      <c r="G317" s="289">
        <v>0</v>
      </c>
      <c r="H317" s="247"/>
      <c r="I317" s="247"/>
      <c r="J317" s="247"/>
      <c r="K317" s="247"/>
      <c r="L317" s="247"/>
      <c r="M317" s="247"/>
      <c r="N317" s="247"/>
      <c r="O317" s="247"/>
      <c r="P317" s="247"/>
      <c r="Q317" s="247"/>
      <c r="R317" s="247">
        <v>60</v>
      </c>
      <c r="S317" s="247"/>
      <c r="T317" s="247"/>
      <c r="U317" s="247"/>
      <c r="V317" s="247"/>
      <c r="W317" s="247"/>
      <c r="X317" s="247"/>
      <c r="Y317" s="247"/>
      <c r="Z317" s="247"/>
      <c r="AA317" s="247"/>
      <c r="AB317" s="247"/>
      <c r="AC317" s="247" t="s">
        <v>48</v>
      </c>
      <c r="AD317" s="290">
        <f t="shared" si="266"/>
        <v>4.3865740740740749E-3</v>
      </c>
      <c r="AE317" s="291">
        <f t="shared" si="267"/>
        <v>96.800000000000011</v>
      </c>
      <c r="AF317" s="291">
        <f t="shared" si="268"/>
        <v>156.80000000000001</v>
      </c>
      <c r="AG317" s="248" t="s">
        <v>277</v>
      </c>
      <c r="AH317" s="246"/>
      <c r="AI317" s="244" t="str">
        <f t="shared" si="270"/>
        <v/>
      </c>
      <c r="AJ317" s="244" t="str">
        <f t="shared" si="271"/>
        <v/>
      </c>
      <c r="AK317" s="244" t="str">
        <f t="shared" si="272"/>
        <v/>
      </c>
      <c r="AL317" s="244" t="str">
        <f t="shared" si="273"/>
        <v/>
      </c>
      <c r="AM317" s="244" t="str">
        <f t="shared" si="274"/>
        <v/>
      </c>
      <c r="AN317" s="136" t="str">
        <f t="shared" si="263"/>
        <v/>
      </c>
      <c r="AO317" s="136" t="str">
        <f t="shared" si="263"/>
        <v/>
      </c>
      <c r="AP317" s="136" t="str">
        <f t="shared" si="263"/>
        <v/>
      </c>
      <c r="AQ317" s="136" t="str">
        <f t="shared" si="263"/>
        <v/>
      </c>
      <c r="AR317" s="136" t="str">
        <f t="shared" si="263"/>
        <v/>
      </c>
      <c r="AS317" s="292">
        <v>5.0925925925925921E-3</v>
      </c>
      <c r="AT317" s="292">
        <v>9.479166666666667E-3</v>
      </c>
      <c r="AU317" s="292">
        <v>2.1643518518518518E-3</v>
      </c>
      <c r="AV317" s="292">
        <f t="shared" si="264"/>
        <v>2.8009259259259272E-3</v>
      </c>
      <c r="AW317" s="293">
        <f t="shared" si="275"/>
        <v>20</v>
      </c>
      <c r="AX317" s="293">
        <f t="shared" si="276"/>
        <v>7</v>
      </c>
      <c r="AY317" s="293">
        <f t="shared" si="277"/>
        <v>0</v>
      </c>
      <c r="AZ317" s="293">
        <f t="shared" si="278"/>
        <v>39</v>
      </c>
      <c r="BA317" s="293">
        <f t="shared" si="279"/>
        <v>13</v>
      </c>
      <c r="BB317" s="293">
        <f t="shared" si="280"/>
        <v>0</v>
      </c>
      <c r="BC317" s="293">
        <f t="shared" si="281"/>
        <v>7</v>
      </c>
      <c r="BD317" s="293">
        <f t="shared" si="282"/>
        <v>3</v>
      </c>
      <c r="BE317" s="293">
        <f t="shared" si="283"/>
        <v>0</v>
      </c>
      <c r="BF317" s="294">
        <f t="shared" si="265"/>
        <v>242</v>
      </c>
      <c r="BG317" s="294">
        <f t="shared" si="284"/>
        <v>242</v>
      </c>
      <c r="BI317" s="136">
        <f t="shared" si="285"/>
        <v>0</v>
      </c>
    </row>
    <row r="318" spans="1:62" ht="13" hidden="1" thickBot="1" x14ac:dyDescent="0.3">
      <c r="A318" s="286">
        <f>draw!A318</f>
        <v>33</v>
      </c>
      <c r="B318" s="286" t="str">
        <f>draw!B318</f>
        <v>Rubie Fitzpatrick - ASSISTED</v>
      </c>
      <c r="C318" s="286">
        <f>draw!C318</f>
        <v>0</v>
      </c>
      <c r="D318" s="286" t="str">
        <f>draw!E318</f>
        <v>DUR</v>
      </c>
      <c r="E318" s="287">
        <f>dressage!AC318</f>
        <v>48.409090909090914</v>
      </c>
      <c r="F318" s="288">
        <v>0</v>
      </c>
      <c r="G318" s="289">
        <v>0</v>
      </c>
      <c r="H318" s="247"/>
      <c r="I318" s="247"/>
      <c r="J318" s="247"/>
      <c r="K318" s="247"/>
      <c r="L318" s="247"/>
      <c r="M318" s="247"/>
      <c r="N318" s="247"/>
      <c r="O318" s="247"/>
      <c r="P318" s="247"/>
      <c r="Q318" s="247"/>
      <c r="R318" s="247"/>
      <c r="S318" s="247"/>
      <c r="T318" s="247"/>
      <c r="U318" s="247"/>
      <c r="V318" s="247"/>
      <c r="W318" s="247"/>
      <c r="X318" s="247"/>
      <c r="Y318" s="247"/>
      <c r="Z318" s="247"/>
      <c r="AA318" s="247"/>
      <c r="AB318" s="247"/>
      <c r="AC318" s="247" t="s">
        <v>48</v>
      </c>
      <c r="AD318" s="290">
        <f t="shared" si="266"/>
        <v>2.0023148148148153E-3</v>
      </c>
      <c r="AE318" s="291">
        <f t="shared" si="267"/>
        <v>14.4</v>
      </c>
      <c r="AF318" s="291">
        <f t="shared" si="268"/>
        <v>14.4</v>
      </c>
      <c r="AG318" s="248">
        <f t="shared" si="269"/>
        <v>62.809090909090912</v>
      </c>
      <c r="AH318" s="246">
        <f>RANK(AG318,AG$318:AG$322,1)</f>
        <v>1</v>
      </c>
      <c r="AI318" s="244" t="str">
        <f t="shared" si="270"/>
        <v/>
      </c>
      <c r="AJ318" s="244" t="str">
        <f t="shared" si="271"/>
        <v/>
      </c>
      <c r="AK318" s="244" t="str">
        <f t="shared" si="272"/>
        <v/>
      </c>
      <c r="AL318" s="244" t="str">
        <f t="shared" si="273"/>
        <v/>
      </c>
      <c r="AM318" s="244" t="str">
        <f t="shared" si="274"/>
        <v/>
      </c>
      <c r="AN318" s="136" t="str">
        <f t="shared" si="263"/>
        <v/>
      </c>
      <c r="AO318" s="136" t="str">
        <f t="shared" si="263"/>
        <v/>
      </c>
      <c r="AP318" s="136" t="str">
        <f t="shared" si="263"/>
        <v/>
      </c>
      <c r="AQ318" s="136" t="str">
        <f t="shared" si="263"/>
        <v/>
      </c>
      <c r="AR318" s="136" t="str">
        <f t="shared" si="263"/>
        <v/>
      </c>
      <c r="AS318" s="292">
        <v>6.2499999999999995E-3</v>
      </c>
      <c r="AT318" s="292">
        <v>8.2523148148148148E-3</v>
      </c>
      <c r="AU318" s="292">
        <v>1.9212962962962962E-3</v>
      </c>
      <c r="AV318" s="292">
        <f t="shared" si="264"/>
        <v>4.166666666666674E-4</v>
      </c>
      <c r="AW318" s="293">
        <f t="shared" si="275"/>
        <v>0</v>
      </c>
      <c r="AX318" s="293">
        <f t="shared" si="276"/>
        <v>9</v>
      </c>
      <c r="AY318" s="293">
        <f t="shared" si="277"/>
        <v>0</v>
      </c>
      <c r="AZ318" s="293">
        <f t="shared" si="278"/>
        <v>53</v>
      </c>
      <c r="BA318" s="293">
        <f t="shared" si="279"/>
        <v>11</v>
      </c>
      <c r="BB318" s="293">
        <f t="shared" si="280"/>
        <v>0</v>
      </c>
      <c r="BC318" s="293">
        <f t="shared" si="281"/>
        <v>46</v>
      </c>
      <c r="BD318" s="293">
        <f t="shared" si="282"/>
        <v>2</v>
      </c>
      <c r="BE318" s="293">
        <f t="shared" si="283"/>
        <v>0</v>
      </c>
      <c r="BF318" s="294">
        <f t="shared" si="265"/>
        <v>36</v>
      </c>
      <c r="BG318" s="294">
        <f t="shared" si="284"/>
        <v>36</v>
      </c>
      <c r="BI318" s="136">
        <f t="shared" si="285"/>
        <v>0</v>
      </c>
    </row>
    <row r="319" spans="1:62" ht="13" hidden="1" thickBot="1" x14ac:dyDescent="0.3">
      <c r="A319" s="286">
        <f>draw!A319</f>
        <v>34</v>
      </c>
      <c r="B319" s="286" t="str">
        <f>draw!B319</f>
        <v>Lily May - ASSISTED</v>
      </c>
      <c r="C319" s="286">
        <f>draw!C319</f>
        <v>0</v>
      </c>
      <c r="D319" s="286" t="str">
        <f>draw!E319</f>
        <v>DUR</v>
      </c>
      <c r="E319" s="287">
        <f>dressage!AC319</f>
        <v>69.545454545454547</v>
      </c>
      <c r="F319" s="288">
        <v>0</v>
      </c>
      <c r="G319" s="289">
        <v>57</v>
      </c>
      <c r="H319" s="247"/>
      <c r="I319" s="247"/>
      <c r="J319" s="247"/>
      <c r="K319" s="247"/>
      <c r="L319" s="247"/>
      <c r="M319" s="247"/>
      <c r="N319" s="247"/>
      <c r="O319" s="247"/>
      <c r="P319" s="247"/>
      <c r="Q319" s="247"/>
      <c r="R319" s="247">
        <v>20</v>
      </c>
      <c r="S319" s="247"/>
      <c r="T319" s="247"/>
      <c r="U319" s="247"/>
      <c r="V319" s="247"/>
      <c r="W319" s="247"/>
      <c r="X319" s="247"/>
      <c r="Y319" s="247"/>
      <c r="Z319" s="247"/>
      <c r="AA319" s="247"/>
      <c r="AB319" s="247"/>
      <c r="AC319" s="247" t="s">
        <v>48</v>
      </c>
      <c r="AD319" s="290">
        <f t="shared" si="266"/>
        <v>4.8495370370370359E-3</v>
      </c>
      <c r="AE319" s="291">
        <f t="shared" si="267"/>
        <v>112.80000000000001</v>
      </c>
      <c r="AF319" s="291">
        <f t="shared" si="268"/>
        <v>132.80000000000001</v>
      </c>
      <c r="AG319" s="248" t="s">
        <v>277</v>
      </c>
      <c r="AH319" s="246" t="e">
        <f>RANK(AG319,AG$318:AG$322,1)</f>
        <v>#VALUE!</v>
      </c>
      <c r="AI319" s="244" t="str">
        <f t="shared" si="270"/>
        <v/>
      </c>
      <c r="AJ319" s="244" t="str">
        <f t="shared" si="271"/>
        <v/>
      </c>
      <c r="AK319" s="244" t="str">
        <f t="shared" si="272"/>
        <v/>
      </c>
      <c r="AL319" s="244" t="str">
        <f t="shared" si="273"/>
        <v/>
      </c>
      <c r="AM319" s="244" t="str">
        <f t="shared" si="274"/>
        <v/>
      </c>
      <c r="AN319" s="136" t="str">
        <f t="shared" si="263"/>
        <v/>
      </c>
      <c r="AO319" s="136" t="str">
        <f t="shared" si="263"/>
        <v/>
      </c>
      <c r="AP319" s="136" t="str">
        <f t="shared" si="263"/>
        <v/>
      </c>
      <c r="AQ319" s="136" t="str">
        <f t="shared" si="263"/>
        <v/>
      </c>
      <c r="AR319" s="136" t="str">
        <f t="shared" si="263"/>
        <v/>
      </c>
      <c r="AS319" s="292">
        <v>7.0023148148148154E-3</v>
      </c>
      <c r="AT319" s="292">
        <v>1.1851851851851851E-2</v>
      </c>
      <c r="AU319" s="292">
        <v>1.9212962962962962E-3</v>
      </c>
      <c r="AV319" s="292">
        <f t="shared" si="264"/>
        <v>3.2638888888888882E-3</v>
      </c>
      <c r="AW319" s="293">
        <f t="shared" si="275"/>
        <v>5</v>
      </c>
      <c r="AX319" s="293">
        <f t="shared" si="276"/>
        <v>10</v>
      </c>
      <c r="AY319" s="293">
        <f t="shared" si="277"/>
        <v>0</v>
      </c>
      <c r="AZ319" s="293">
        <f t="shared" si="278"/>
        <v>4</v>
      </c>
      <c r="BA319" s="293">
        <f t="shared" si="279"/>
        <v>17</v>
      </c>
      <c r="BB319" s="293">
        <f t="shared" si="280"/>
        <v>0</v>
      </c>
      <c r="BC319" s="293">
        <f t="shared" si="281"/>
        <v>46</v>
      </c>
      <c r="BD319" s="293">
        <f t="shared" si="282"/>
        <v>2</v>
      </c>
      <c r="BE319" s="293">
        <f t="shared" si="283"/>
        <v>0</v>
      </c>
      <c r="BF319" s="294">
        <f t="shared" si="265"/>
        <v>282</v>
      </c>
      <c r="BG319" s="294">
        <f t="shared" si="284"/>
        <v>282</v>
      </c>
      <c r="BI319" s="136">
        <f t="shared" si="285"/>
        <v>0</v>
      </c>
    </row>
    <row r="320" spans="1:62" ht="13" hidden="1" thickBot="1" x14ac:dyDescent="0.3">
      <c r="A320" s="286">
        <f>draw!A320</f>
        <v>35</v>
      </c>
      <c r="B320" s="286" t="str">
        <f>draw!B320</f>
        <v>Charlize Mackie - ASSISTED</v>
      </c>
      <c r="C320" s="286">
        <f>draw!C320</f>
        <v>0</v>
      </c>
      <c r="D320" s="286" t="str">
        <f>draw!E320</f>
        <v>DUR</v>
      </c>
      <c r="E320" s="287">
        <f>dressage!AC320</f>
        <v>48.75</v>
      </c>
      <c r="F320" s="288">
        <v>0</v>
      </c>
      <c r="G320" s="289">
        <v>0</v>
      </c>
      <c r="H320" s="247"/>
      <c r="I320" s="247"/>
      <c r="J320" s="247"/>
      <c r="K320" s="247"/>
      <c r="L320" s="247"/>
      <c r="M320" s="247"/>
      <c r="N320" s="247"/>
      <c r="O320" s="247"/>
      <c r="P320" s="247"/>
      <c r="Q320" s="247"/>
      <c r="R320" s="247"/>
      <c r="S320" s="247"/>
      <c r="T320" s="247"/>
      <c r="U320" s="247"/>
      <c r="V320" s="247"/>
      <c r="W320" s="247"/>
      <c r="X320" s="247"/>
      <c r="Y320" s="247"/>
      <c r="Z320" s="247"/>
      <c r="AA320" s="247"/>
      <c r="AB320" s="247"/>
      <c r="AC320" s="247" t="s">
        <v>48</v>
      </c>
      <c r="AD320" s="290">
        <f t="shared" si="266"/>
        <v>2.7083333333333334E-3</v>
      </c>
      <c r="AE320" s="291">
        <f t="shared" si="267"/>
        <v>38.800000000000004</v>
      </c>
      <c r="AF320" s="291">
        <f t="shared" si="268"/>
        <v>38.800000000000004</v>
      </c>
      <c r="AG320" s="248">
        <f t="shared" si="269"/>
        <v>87.550000000000011</v>
      </c>
      <c r="AH320" s="246">
        <f>RANK(AG320,AG$318:AG$322,1)</f>
        <v>2</v>
      </c>
      <c r="AI320" s="244" t="str">
        <f t="shared" si="270"/>
        <v/>
      </c>
      <c r="AJ320" s="244" t="str">
        <f t="shared" si="271"/>
        <v/>
      </c>
      <c r="AK320" s="244" t="str">
        <f t="shared" si="272"/>
        <v/>
      </c>
      <c r="AL320" s="244" t="str">
        <f t="shared" si="273"/>
        <v/>
      </c>
      <c r="AM320" s="244" t="str">
        <f t="shared" si="274"/>
        <v/>
      </c>
      <c r="AN320" s="136" t="str">
        <f t="shared" si="263"/>
        <v/>
      </c>
      <c r="AO320" s="136" t="str">
        <f t="shared" si="263"/>
        <v/>
      </c>
      <c r="AP320" s="136" t="str">
        <f t="shared" si="263"/>
        <v/>
      </c>
      <c r="AQ320" s="136" t="str">
        <f t="shared" si="263"/>
        <v/>
      </c>
      <c r="AR320" s="136" t="str">
        <f t="shared" si="263"/>
        <v/>
      </c>
      <c r="AS320" s="292">
        <v>8.3333333333333332E-3</v>
      </c>
      <c r="AT320" s="292">
        <v>1.1041666666666667E-2</v>
      </c>
      <c r="AU320" s="292">
        <v>1.9212962962962962E-3</v>
      </c>
      <c r="AV320" s="292">
        <f t="shared" si="264"/>
        <v>1.1226851851851855E-3</v>
      </c>
      <c r="AW320" s="293">
        <f t="shared" si="275"/>
        <v>0</v>
      </c>
      <c r="AX320" s="293">
        <f t="shared" si="276"/>
        <v>12</v>
      </c>
      <c r="AY320" s="293">
        <f t="shared" si="277"/>
        <v>0</v>
      </c>
      <c r="AZ320" s="293">
        <f t="shared" si="278"/>
        <v>54</v>
      </c>
      <c r="BA320" s="293">
        <f t="shared" si="279"/>
        <v>15</v>
      </c>
      <c r="BB320" s="293">
        <f t="shared" si="280"/>
        <v>0</v>
      </c>
      <c r="BC320" s="293">
        <f t="shared" si="281"/>
        <v>46</v>
      </c>
      <c r="BD320" s="293">
        <f t="shared" si="282"/>
        <v>2</v>
      </c>
      <c r="BE320" s="293">
        <f t="shared" si="283"/>
        <v>0</v>
      </c>
      <c r="BF320" s="294">
        <f t="shared" si="265"/>
        <v>97</v>
      </c>
      <c r="BG320" s="294">
        <f t="shared" si="284"/>
        <v>97</v>
      </c>
      <c r="BI320" s="136">
        <f t="shared" si="285"/>
        <v>0</v>
      </c>
    </row>
    <row r="321" spans="1:61" ht="13" hidden="1" thickBot="1" x14ac:dyDescent="0.3">
      <c r="A321" s="286">
        <f>draw!A321</f>
        <v>36</v>
      </c>
      <c r="B321" s="286" t="str">
        <f>draw!B321</f>
        <v xml:space="preserve">Eric Hope </v>
      </c>
      <c r="C321" s="286">
        <f>draw!C321</f>
        <v>0</v>
      </c>
      <c r="D321" s="286" t="str">
        <f>draw!E321</f>
        <v>DUR</v>
      </c>
      <c r="E321" s="287">
        <f>dressage!AC321</f>
        <v>150</v>
      </c>
      <c r="F321" s="288"/>
      <c r="G321" s="289"/>
      <c r="H321" s="247"/>
      <c r="I321" s="247"/>
      <c r="J321" s="247"/>
      <c r="K321" s="247"/>
      <c r="L321" s="247"/>
      <c r="M321" s="247"/>
      <c r="N321" s="247"/>
      <c r="O321" s="247"/>
      <c r="P321" s="247"/>
      <c r="Q321" s="247"/>
      <c r="R321" s="247"/>
      <c r="S321" s="247"/>
      <c r="T321" s="247"/>
      <c r="U321" s="247"/>
      <c r="V321" s="247"/>
      <c r="W321" s="247"/>
      <c r="X321" s="247"/>
      <c r="Y321" s="247"/>
      <c r="Z321" s="247"/>
      <c r="AA321" s="247"/>
      <c r="AB321" s="247"/>
      <c r="AC321" s="247" t="s">
        <v>48</v>
      </c>
      <c r="AD321" s="290">
        <f t="shared" si="266"/>
        <v>0</v>
      </c>
      <c r="AE321" s="291">
        <f t="shared" si="267"/>
        <v>46.800000000000004</v>
      </c>
      <c r="AF321" s="291">
        <f t="shared" si="268"/>
        <v>46.800000000000004</v>
      </c>
      <c r="AG321" s="248">
        <f t="shared" si="269"/>
        <v>196.8</v>
      </c>
      <c r="AH321" s="246"/>
      <c r="AI321" s="244" t="str">
        <f t="shared" si="270"/>
        <v/>
      </c>
      <c r="AJ321" s="244" t="str">
        <f t="shared" si="271"/>
        <v/>
      </c>
      <c r="AK321" s="244" t="str">
        <f t="shared" si="272"/>
        <v/>
      </c>
      <c r="AL321" s="244" t="str">
        <f t="shared" si="273"/>
        <v/>
      </c>
      <c r="AM321" s="244" t="str">
        <f t="shared" si="274"/>
        <v/>
      </c>
      <c r="AN321" s="136" t="str">
        <f t="shared" si="263"/>
        <v/>
      </c>
      <c r="AO321" s="136" t="str">
        <f t="shared" si="263"/>
        <v/>
      </c>
      <c r="AP321" s="136" t="str">
        <f t="shared" si="263"/>
        <v/>
      </c>
      <c r="AQ321" s="136" t="str">
        <f t="shared" si="263"/>
        <v/>
      </c>
      <c r="AR321" s="136" t="str">
        <f t="shared" si="263"/>
        <v/>
      </c>
      <c r="AS321" s="292">
        <v>0</v>
      </c>
      <c r="AT321" s="292">
        <v>0</v>
      </c>
      <c r="AU321" s="292">
        <v>1.9212962962962962E-3</v>
      </c>
      <c r="AV321" s="292">
        <f t="shared" si="264"/>
        <v>0</v>
      </c>
      <c r="AW321" s="293">
        <f t="shared" si="275"/>
        <v>0</v>
      </c>
      <c r="AX321" s="293">
        <f t="shared" si="276"/>
        <v>0</v>
      </c>
      <c r="AY321" s="293">
        <f t="shared" si="277"/>
        <v>0</v>
      </c>
      <c r="AZ321" s="293">
        <f t="shared" si="278"/>
        <v>0</v>
      </c>
      <c r="BA321" s="293">
        <f t="shared" si="279"/>
        <v>0</v>
      </c>
      <c r="BB321" s="293">
        <f t="shared" si="280"/>
        <v>0</v>
      </c>
      <c r="BC321" s="293">
        <f t="shared" si="281"/>
        <v>46</v>
      </c>
      <c r="BD321" s="293">
        <f t="shared" si="282"/>
        <v>2</v>
      </c>
      <c r="BE321" s="293">
        <f t="shared" si="283"/>
        <v>0</v>
      </c>
      <c r="BF321" s="294">
        <f t="shared" si="265"/>
        <v>-137</v>
      </c>
      <c r="BG321" s="294">
        <f t="shared" si="284"/>
        <v>117</v>
      </c>
      <c r="BI321" s="136">
        <f t="shared" si="285"/>
        <v>0</v>
      </c>
    </row>
    <row r="322" spans="1:61" ht="13" hidden="1" thickBot="1" x14ac:dyDescent="0.3">
      <c r="A322" s="286">
        <f>draw!A322</f>
        <v>37</v>
      </c>
      <c r="B322" s="286" t="str">
        <f>draw!B322</f>
        <v>Claire Gosling - ASSISTED</v>
      </c>
      <c r="C322" s="286">
        <f>draw!C322</f>
        <v>0</v>
      </c>
      <c r="D322" s="286" t="str">
        <f>draw!E322</f>
        <v>DUR</v>
      </c>
      <c r="E322" s="287">
        <f>dressage!AC322</f>
        <v>70.568181818181813</v>
      </c>
      <c r="F322" s="288">
        <v>0</v>
      </c>
      <c r="G322" s="289">
        <v>0</v>
      </c>
      <c r="H322" s="247"/>
      <c r="I322" s="247"/>
      <c r="J322" s="247"/>
      <c r="K322" s="247"/>
      <c r="L322" s="247"/>
      <c r="M322" s="247"/>
      <c r="N322" s="247"/>
      <c r="O322" s="247"/>
      <c r="P322" s="247"/>
      <c r="Q322" s="247"/>
      <c r="R322" s="247"/>
      <c r="S322" s="247"/>
      <c r="T322" s="247"/>
      <c r="U322" s="247"/>
      <c r="V322" s="247"/>
      <c r="W322" s="247"/>
      <c r="X322" s="247"/>
      <c r="Y322" s="247"/>
      <c r="Z322" s="247"/>
      <c r="AA322" s="247"/>
      <c r="AB322" s="247"/>
      <c r="AC322" s="247" t="s">
        <v>48</v>
      </c>
      <c r="AD322" s="290">
        <f t="shared" si="266"/>
        <v>3.287037037037038E-3</v>
      </c>
      <c r="AE322" s="291">
        <f t="shared" si="267"/>
        <v>58.800000000000004</v>
      </c>
      <c r="AF322" s="291">
        <f t="shared" si="268"/>
        <v>58.800000000000004</v>
      </c>
      <c r="AG322" s="248">
        <f t="shared" si="269"/>
        <v>129.36818181818182</v>
      </c>
      <c r="AH322" s="246">
        <f>RANK(AG322,AG$318:AG$322,1)</f>
        <v>3</v>
      </c>
      <c r="AI322" s="244" t="str">
        <f t="shared" si="270"/>
        <v/>
      </c>
      <c r="AJ322" s="244" t="str">
        <f t="shared" si="271"/>
        <v/>
      </c>
      <c r="AK322" s="244" t="str">
        <f t="shared" si="272"/>
        <v/>
      </c>
      <c r="AL322" s="244" t="str">
        <f t="shared" si="273"/>
        <v/>
      </c>
      <c r="AM322" s="244" t="str">
        <f t="shared" si="274"/>
        <v/>
      </c>
      <c r="AN322" s="136" t="str">
        <f t="shared" si="263"/>
        <v/>
      </c>
      <c r="AO322" s="136" t="str">
        <f t="shared" si="263"/>
        <v/>
      </c>
      <c r="AP322" s="136" t="str">
        <f t="shared" si="263"/>
        <v/>
      </c>
      <c r="AQ322" s="136" t="str">
        <f t="shared" si="263"/>
        <v/>
      </c>
      <c r="AR322" s="136" t="str">
        <f t="shared" si="263"/>
        <v/>
      </c>
      <c r="AS322" s="292">
        <v>9.7222222222222224E-3</v>
      </c>
      <c r="AT322" s="292">
        <v>1.300925925925926E-2</v>
      </c>
      <c r="AU322" s="292">
        <v>1.9212962962962962E-3</v>
      </c>
      <c r="AV322" s="292">
        <f t="shared" si="264"/>
        <v>1.7013888888888901E-3</v>
      </c>
      <c r="AW322" s="293">
        <f t="shared" si="275"/>
        <v>0</v>
      </c>
      <c r="AX322" s="293">
        <f t="shared" si="276"/>
        <v>14</v>
      </c>
      <c r="AY322" s="293">
        <f t="shared" si="277"/>
        <v>0</v>
      </c>
      <c r="AZ322" s="293">
        <f t="shared" si="278"/>
        <v>44</v>
      </c>
      <c r="BA322" s="293">
        <f t="shared" si="279"/>
        <v>18</v>
      </c>
      <c r="BB322" s="293">
        <f t="shared" si="280"/>
        <v>0</v>
      </c>
      <c r="BC322" s="293">
        <f t="shared" si="281"/>
        <v>46</v>
      </c>
      <c r="BD322" s="293">
        <f t="shared" si="282"/>
        <v>2</v>
      </c>
      <c r="BE322" s="293">
        <f t="shared" si="283"/>
        <v>0</v>
      </c>
      <c r="BF322" s="294">
        <f t="shared" si="265"/>
        <v>147</v>
      </c>
      <c r="BG322" s="294">
        <f t="shared" si="284"/>
        <v>147</v>
      </c>
      <c r="BI322" s="136">
        <f t="shared" si="285"/>
        <v>0</v>
      </c>
    </row>
    <row r="323" spans="1:61" ht="13" hidden="1" thickBot="1" x14ac:dyDescent="0.3">
      <c r="A323" s="286">
        <f>draw!A323</f>
        <v>38</v>
      </c>
      <c r="B323" s="286" t="str">
        <f>draw!B323</f>
        <v>Douglas Gosling (HC)</v>
      </c>
      <c r="C323" s="286">
        <f>draw!C323</f>
        <v>0</v>
      </c>
      <c r="D323" s="286" t="str">
        <f>draw!E323</f>
        <v>DUR</v>
      </c>
      <c r="E323" s="287">
        <f>dressage!AC323</f>
        <v>49.43181818181818</v>
      </c>
      <c r="F323" s="288">
        <v>0</v>
      </c>
      <c r="G323" s="289">
        <v>0</v>
      </c>
      <c r="H323" s="247"/>
      <c r="I323" s="247"/>
      <c r="J323" s="247"/>
      <c r="K323" s="247"/>
      <c r="L323" s="247"/>
      <c r="M323" s="247"/>
      <c r="N323" s="247"/>
      <c r="O323" s="247"/>
      <c r="P323" s="247"/>
      <c r="Q323" s="247"/>
      <c r="R323" s="247"/>
      <c r="S323" s="247"/>
      <c r="T323" s="247"/>
      <c r="U323" s="247"/>
      <c r="V323" s="247"/>
      <c r="W323" s="247"/>
      <c r="X323" s="247"/>
      <c r="Y323" s="247"/>
      <c r="Z323" s="247"/>
      <c r="AA323" s="247"/>
      <c r="AB323" s="247"/>
      <c r="AC323" s="247" t="s">
        <v>48</v>
      </c>
      <c r="AD323" s="290">
        <f t="shared" si="266"/>
        <v>1.7361111111111119E-3</v>
      </c>
      <c r="AE323" s="291">
        <f t="shared" si="267"/>
        <v>5.2</v>
      </c>
      <c r="AF323" s="291">
        <f t="shared" si="268"/>
        <v>5.2</v>
      </c>
      <c r="AG323" s="248">
        <f t="shared" si="269"/>
        <v>54.631818181818183</v>
      </c>
      <c r="AH323" s="246" t="s">
        <v>279</v>
      </c>
      <c r="AI323" s="244" t="str">
        <f t="shared" si="270"/>
        <v/>
      </c>
      <c r="AJ323" s="244" t="str">
        <f t="shared" si="271"/>
        <v/>
      </c>
      <c r="AK323" s="244" t="str">
        <f t="shared" si="272"/>
        <v/>
      </c>
      <c r="AL323" s="244" t="str">
        <f t="shared" si="273"/>
        <v/>
      </c>
      <c r="AM323" s="244" t="str">
        <f t="shared" si="274"/>
        <v/>
      </c>
      <c r="AN323" s="136" t="str">
        <f t="shared" si="263"/>
        <v/>
      </c>
      <c r="AO323" s="136" t="str">
        <f t="shared" si="263"/>
        <v/>
      </c>
      <c r="AP323" s="136" t="str">
        <f t="shared" si="263"/>
        <v/>
      </c>
      <c r="AQ323" s="136" t="str">
        <f t="shared" si="263"/>
        <v/>
      </c>
      <c r="AR323" s="136" t="str">
        <f t="shared" si="263"/>
        <v/>
      </c>
      <c r="AS323" s="292">
        <v>1.1111111111111112E-2</v>
      </c>
      <c r="AT323" s="292">
        <v>1.2847222222222223E-2</v>
      </c>
      <c r="AU323" s="292">
        <v>1.9212962962962962E-3</v>
      </c>
      <c r="AV323" s="292">
        <f t="shared" si="264"/>
        <v>1.50462962962964E-4</v>
      </c>
      <c r="AW323" s="293">
        <f t="shared" si="275"/>
        <v>0</v>
      </c>
      <c r="AX323" s="293">
        <f t="shared" si="276"/>
        <v>16</v>
      </c>
      <c r="AY323" s="293">
        <f t="shared" si="277"/>
        <v>0</v>
      </c>
      <c r="AZ323" s="293">
        <f t="shared" si="278"/>
        <v>30</v>
      </c>
      <c r="BA323" s="293">
        <f t="shared" si="279"/>
        <v>18</v>
      </c>
      <c r="BB323" s="293">
        <f t="shared" si="280"/>
        <v>0</v>
      </c>
      <c r="BC323" s="293">
        <f t="shared" si="281"/>
        <v>46</v>
      </c>
      <c r="BD323" s="293">
        <f t="shared" si="282"/>
        <v>2</v>
      </c>
      <c r="BE323" s="293">
        <f t="shared" si="283"/>
        <v>0</v>
      </c>
      <c r="BF323" s="294">
        <f t="shared" si="265"/>
        <v>13</v>
      </c>
      <c r="BG323" s="294">
        <f t="shared" si="284"/>
        <v>13</v>
      </c>
      <c r="BI323" s="136">
        <f t="shared" si="285"/>
        <v>0</v>
      </c>
    </row>
    <row r="324" spans="1:61" ht="13" hidden="1" thickBot="1" x14ac:dyDescent="0.3">
      <c r="A324" s="286">
        <f>draw!A324</f>
        <v>39</v>
      </c>
      <c r="B324" s="286" t="str">
        <f>draw!B324</f>
        <v>Fergus Burns</v>
      </c>
      <c r="C324" s="286">
        <f>draw!C324</f>
        <v>0</v>
      </c>
      <c r="D324" s="286" t="str">
        <f>draw!E324</f>
        <v>ARC</v>
      </c>
      <c r="E324" s="287">
        <f>dressage!AC324</f>
        <v>51.81818181818182</v>
      </c>
      <c r="F324" s="288">
        <v>12</v>
      </c>
      <c r="G324" s="289">
        <v>27</v>
      </c>
      <c r="H324" s="247"/>
      <c r="I324" s="247"/>
      <c r="J324" s="247"/>
      <c r="K324" s="247"/>
      <c r="L324" s="247"/>
      <c r="M324" s="247"/>
      <c r="N324" s="247"/>
      <c r="O324" s="247"/>
      <c r="P324" s="247"/>
      <c r="Q324" s="247"/>
      <c r="R324" s="247"/>
      <c r="S324" s="247" t="s">
        <v>277</v>
      </c>
      <c r="T324" s="247"/>
      <c r="U324" s="247"/>
      <c r="V324" s="247"/>
      <c r="W324" s="247"/>
      <c r="X324" s="247"/>
      <c r="Y324" s="247"/>
      <c r="Z324" s="247"/>
      <c r="AA324" s="247"/>
      <c r="AB324" s="247"/>
      <c r="AC324" s="247" t="s">
        <v>48</v>
      </c>
      <c r="AD324" s="290">
        <f t="shared" si="266"/>
        <v>2.6620370370370374E-3</v>
      </c>
      <c r="AE324" s="291">
        <f t="shared" si="267"/>
        <v>37.200000000000003</v>
      </c>
      <c r="AF324" s="291">
        <f t="shared" si="268"/>
        <v>37.200000000000003</v>
      </c>
      <c r="AG324" s="248" t="str">
        <f t="shared" si="269"/>
        <v>E</v>
      </c>
      <c r="AH324" s="246"/>
      <c r="AI324" s="244" t="str">
        <f t="shared" si="270"/>
        <v/>
      </c>
      <c r="AJ324" s="244" t="str">
        <f t="shared" si="271"/>
        <v/>
      </c>
      <c r="AK324" s="244" t="str">
        <f t="shared" si="272"/>
        <v/>
      </c>
      <c r="AL324" s="244" t="str">
        <f t="shared" si="273"/>
        <v/>
      </c>
      <c r="AM324" s="244" t="str">
        <f t="shared" si="274"/>
        <v/>
      </c>
      <c r="AN324" s="136" t="str">
        <f t="shared" si="263"/>
        <v/>
      </c>
      <c r="AO324" s="136" t="str">
        <f t="shared" si="263"/>
        <v/>
      </c>
      <c r="AP324" s="136" t="str">
        <f t="shared" si="263"/>
        <v/>
      </c>
      <c r="AQ324" s="136" t="str">
        <f t="shared" si="263"/>
        <v/>
      </c>
      <c r="AR324" s="136" t="str">
        <f t="shared" si="263"/>
        <v/>
      </c>
      <c r="AS324" s="292">
        <v>1.2499999999999999E-2</v>
      </c>
      <c r="AT324" s="292">
        <v>1.5162037037037036E-2</v>
      </c>
      <c r="AU324" s="292">
        <v>1.9212962962962962E-3</v>
      </c>
      <c r="AV324" s="292">
        <f t="shared" si="264"/>
        <v>1.0763888888888895E-3</v>
      </c>
      <c r="AW324" s="293">
        <f t="shared" si="275"/>
        <v>0</v>
      </c>
      <c r="AX324" s="293">
        <f t="shared" si="276"/>
        <v>18</v>
      </c>
      <c r="AY324" s="293">
        <f t="shared" si="277"/>
        <v>0</v>
      </c>
      <c r="AZ324" s="293">
        <f t="shared" si="278"/>
        <v>50</v>
      </c>
      <c r="BA324" s="293">
        <f t="shared" si="279"/>
        <v>21</v>
      </c>
      <c r="BB324" s="293">
        <f t="shared" si="280"/>
        <v>0</v>
      </c>
      <c r="BC324" s="293">
        <f t="shared" si="281"/>
        <v>46</v>
      </c>
      <c r="BD324" s="293">
        <f t="shared" si="282"/>
        <v>2</v>
      </c>
      <c r="BE324" s="293">
        <f t="shared" si="283"/>
        <v>0</v>
      </c>
      <c r="BF324" s="294">
        <f t="shared" si="265"/>
        <v>93</v>
      </c>
      <c r="BG324" s="294">
        <f t="shared" si="284"/>
        <v>93</v>
      </c>
      <c r="BI324" s="136">
        <f t="shared" si="285"/>
        <v>1</v>
      </c>
    </row>
    <row r="325" spans="1:61" ht="13" hidden="1" thickBot="1" x14ac:dyDescent="0.3">
      <c r="A325" s="286">
        <f>draw!A325</f>
        <v>40</v>
      </c>
      <c r="B325" s="286" t="str">
        <f>draw!B325</f>
        <v>Molly Burns</v>
      </c>
      <c r="C325" s="286">
        <f>draw!C325</f>
        <v>0</v>
      </c>
      <c r="D325" s="286" t="str">
        <f>draw!E325</f>
        <v>ARC</v>
      </c>
      <c r="E325" s="287">
        <f>dressage!AC325</f>
        <v>57.954545454545453</v>
      </c>
      <c r="F325" s="288">
        <v>0</v>
      </c>
      <c r="G325" s="289">
        <v>3</v>
      </c>
      <c r="H325" s="247"/>
      <c r="I325" s="247"/>
      <c r="J325" s="247"/>
      <c r="K325" s="247"/>
      <c r="L325" s="247"/>
      <c r="M325" s="247"/>
      <c r="N325" s="247">
        <v>20</v>
      </c>
      <c r="O325" s="247"/>
      <c r="P325" s="247"/>
      <c r="Q325" s="247"/>
      <c r="R325" s="247"/>
      <c r="S325" s="247"/>
      <c r="T325" s="247"/>
      <c r="U325" s="247"/>
      <c r="V325" s="247"/>
      <c r="W325" s="247"/>
      <c r="X325" s="247"/>
      <c r="Y325" s="247"/>
      <c r="Z325" s="247"/>
      <c r="AA325" s="247"/>
      <c r="AB325" s="247"/>
      <c r="AC325" s="247" t="s">
        <v>48</v>
      </c>
      <c r="AD325" s="290">
        <f t="shared" si="266"/>
        <v>2.3263888888888917E-3</v>
      </c>
      <c r="AE325" s="291">
        <f t="shared" si="267"/>
        <v>25.6</v>
      </c>
      <c r="AF325" s="291">
        <f t="shared" si="268"/>
        <v>45.6</v>
      </c>
      <c r="AG325" s="248">
        <f t="shared" si="269"/>
        <v>106.55454545454546</v>
      </c>
      <c r="AH325" s="246"/>
      <c r="AI325" s="244" t="str">
        <f t="shared" si="270"/>
        <v/>
      </c>
      <c r="AJ325" s="244" t="str">
        <f t="shared" si="271"/>
        <v/>
      </c>
      <c r="AK325" s="244" t="str">
        <f t="shared" si="272"/>
        <v/>
      </c>
      <c r="AL325" s="244" t="str">
        <f t="shared" si="273"/>
        <v/>
      </c>
      <c r="AM325" s="244" t="str">
        <f t="shared" si="274"/>
        <v/>
      </c>
      <c r="AN325" s="136" t="str">
        <f t="shared" si="263"/>
        <v/>
      </c>
      <c r="AO325" s="136" t="str">
        <f t="shared" si="263"/>
        <v/>
      </c>
      <c r="AP325" s="136" t="str">
        <f t="shared" si="263"/>
        <v/>
      </c>
      <c r="AQ325" s="136" t="str">
        <f t="shared" si="263"/>
        <v/>
      </c>
      <c r="AR325" s="136" t="str">
        <f t="shared" si="263"/>
        <v/>
      </c>
      <c r="AS325" s="292">
        <v>1.3888888888888888E-2</v>
      </c>
      <c r="AT325" s="292">
        <v>1.621527777777778E-2</v>
      </c>
      <c r="AU325" s="292">
        <v>1.9212962962962962E-3</v>
      </c>
      <c r="AV325" s="292">
        <f t="shared" si="264"/>
        <v>7.4074074074074385E-4</v>
      </c>
      <c r="AW325" s="293">
        <f t="shared" si="275"/>
        <v>0</v>
      </c>
      <c r="AX325" s="293">
        <f t="shared" si="276"/>
        <v>20</v>
      </c>
      <c r="AY325" s="293">
        <f t="shared" si="277"/>
        <v>0</v>
      </c>
      <c r="AZ325" s="293">
        <f t="shared" si="278"/>
        <v>21</v>
      </c>
      <c r="BA325" s="293">
        <f t="shared" si="279"/>
        <v>23</v>
      </c>
      <c r="BB325" s="293">
        <f t="shared" si="280"/>
        <v>0</v>
      </c>
      <c r="BC325" s="293">
        <f t="shared" si="281"/>
        <v>46</v>
      </c>
      <c r="BD325" s="293">
        <f t="shared" si="282"/>
        <v>2</v>
      </c>
      <c r="BE325" s="293">
        <f t="shared" si="283"/>
        <v>0</v>
      </c>
      <c r="BF325" s="294">
        <f t="shared" si="265"/>
        <v>64</v>
      </c>
      <c r="BG325" s="294">
        <f t="shared" si="284"/>
        <v>64</v>
      </c>
      <c r="BI325" s="136">
        <f t="shared" si="285"/>
        <v>0</v>
      </c>
    </row>
    <row r="326" spans="1:61" ht="13" hidden="1" thickBot="1" x14ac:dyDescent="0.3">
      <c r="A326" s="286">
        <f>draw!A326</f>
        <v>0</v>
      </c>
      <c r="B326" s="286">
        <f>draw!B326</f>
        <v>0</v>
      </c>
      <c r="C326" s="286">
        <f>draw!C326</f>
        <v>0</v>
      </c>
      <c r="D326" s="286">
        <f>draw!E326</f>
        <v>0</v>
      </c>
      <c r="E326" s="287">
        <f>dressage!AC326</f>
        <v>150</v>
      </c>
      <c r="F326" s="288"/>
      <c r="G326" s="289"/>
      <c r="H326" s="247"/>
      <c r="I326" s="247"/>
      <c r="J326" s="247"/>
      <c r="K326" s="247"/>
      <c r="L326" s="247"/>
      <c r="M326" s="247"/>
      <c r="N326" s="247"/>
      <c r="O326" s="247"/>
      <c r="P326" s="247"/>
      <c r="Q326" s="247"/>
      <c r="R326" s="247"/>
      <c r="S326" s="247"/>
      <c r="T326" s="247"/>
      <c r="U326" s="247"/>
      <c r="V326" s="247"/>
      <c r="W326" s="247"/>
      <c r="X326" s="247"/>
      <c r="Y326" s="247"/>
      <c r="Z326" s="247"/>
      <c r="AA326" s="247"/>
      <c r="AB326" s="247"/>
      <c r="AC326" s="247" t="s">
        <v>48</v>
      </c>
      <c r="AD326" s="290">
        <f t="shared" ref="AD326:AD341" si="286">AT326</f>
        <v>1.621527777777778E-2</v>
      </c>
      <c r="AE326" s="291">
        <f t="shared" si="267"/>
        <v>505.6</v>
      </c>
      <c r="AF326" s="291">
        <f t="shared" si="268"/>
        <v>505.6</v>
      </c>
      <c r="AG326" s="248">
        <f t="shared" si="269"/>
        <v>655.6</v>
      </c>
      <c r="AH326" s="246" t="e">
        <f t="shared" ref="AH326:AH341" si="287">RANK(AG326,AG$244:AG$273,1)</f>
        <v>#N/A</v>
      </c>
      <c r="AI326" s="244" t="str">
        <f t="shared" si="270"/>
        <v/>
      </c>
      <c r="AJ326" s="244" t="str">
        <f t="shared" si="271"/>
        <v/>
      </c>
      <c r="AK326" s="244" t="str">
        <f t="shared" si="272"/>
        <v/>
      </c>
      <c r="AL326" s="244" t="str">
        <f t="shared" si="273"/>
        <v/>
      </c>
      <c r="AM326" s="244" t="str">
        <f t="shared" si="274"/>
        <v/>
      </c>
      <c r="AN326" s="136" t="str">
        <f t="shared" si="263"/>
        <v/>
      </c>
      <c r="AO326" s="136" t="str">
        <f t="shared" si="263"/>
        <v/>
      </c>
      <c r="AP326" s="136" t="str">
        <f t="shared" si="263"/>
        <v/>
      </c>
      <c r="AQ326" s="136" t="str">
        <f t="shared" si="263"/>
        <v/>
      </c>
      <c r="AR326" s="136" t="str">
        <f t="shared" si="263"/>
        <v/>
      </c>
      <c r="AS326" s="292">
        <v>0</v>
      </c>
      <c r="AT326" s="292">
        <f t="shared" ref="AT326:AT341" si="288">AT325</f>
        <v>1.621527777777778E-2</v>
      </c>
      <c r="AU326" s="292" t="str">
        <f>draw!M$252</f>
        <v>0:1:46</v>
      </c>
      <c r="AV326" s="292">
        <f t="shared" si="264"/>
        <v>1.4629629629629631E-2</v>
      </c>
      <c r="AW326" s="293">
        <f t="shared" si="275"/>
        <v>0</v>
      </c>
      <c r="AX326" s="293">
        <f t="shared" si="276"/>
        <v>0</v>
      </c>
      <c r="AY326" s="293">
        <f t="shared" si="277"/>
        <v>0</v>
      </c>
      <c r="AZ326" s="293">
        <f t="shared" si="278"/>
        <v>21</v>
      </c>
      <c r="BA326" s="293">
        <f t="shared" si="279"/>
        <v>23</v>
      </c>
      <c r="BB326" s="293">
        <f t="shared" si="280"/>
        <v>0</v>
      </c>
      <c r="BC326" s="293">
        <f t="shared" si="281"/>
        <v>46</v>
      </c>
      <c r="BD326" s="293">
        <f t="shared" si="282"/>
        <v>1</v>
      </c>
      <c r="BE326" s="293">
        <f t="shared" si="283"/>
        <v>0</v>
      </c>
      <c r="BF326" s="294">
        <f t="shared" si="265"/>
        <v>1264</v>
      </c>
      <c r="BG326" s="294">
        <f t="shared" si="284"/>
        <v>1264</v>
      </c>
      <c r="BI326" s="136">
        <f t="shared" si="285"/>
        <v>0</v>
      </c>
    </row>
    <row r="327" spans="1:61" ht="13" hidden="1" thickBot="1" x14ac:dyDescent="0.3">
      <c r="A327" s="286">
        <f>draw!A327</f>
        <v>0</v>
      </c>
      <c r="B327" s="286">
        <f>draw!B327</f>
        <v>0</v>
      </c>
      <c r="C327" s="286">
        <f>draw!C327</f>
        <v>0</v>
      </c>
      <c r="D327" s="286">
        <f>draw!E327</f>
        <v>0</v>
      </c>
      <c r="E327" s="287">
        <f>dressage!AC327</f>
        <v>150</v>
      </c>
      <c r="F327" s="288"/>
      <c r="G327" s="289"/>
      <c r="H327" s="247"/>
      <c r="I327" s="247"/>
      <c r="J327" s="247"/>
      <c r="K327" s="247"/>
      <c r="L327" s="247"/>
      <c r="M327" s="247"/>
      <c r="N327" s="247"/>
      <c r="O327" s="247"/>
      <c r="P327" s="247"/>
      <c r="Q327" s="247"/>
      <c r="R327" s="247"/>
      <c r="S327" s="247"/>
      <c r="T327" s="247"/>
      <c r="U327" s="247"/>
      <c r="V327" s="247"/>
      <c r="W327" s="247"/>
      <c r="X327" s="247"/>
      <c r="Y327" s="247"/>
      <c r="Z327" s="247"/>
      <c r="AA327" s="247"/>
      <c r="AB327" s="247"/>
      <c r="AC327" s="247" t="s">
        <v>48</v>
      </c>
      <c r="AD327" s="290">
        <f t="shared" si="286"/>
        <v>1.621527777777778E-2</v>
      </c>
      <c r="AE327" s="291">
        <f t="shared" si="267"/>
        <v>505.6</v>
      </c>
      <c r="AF327" s="291">
        <f t="shared" si="268"/>
        <v>505.6</v>
      </c>
      <c r="AG327" s="248">
        <f t="shared" si="269"/>
        <v>655.6</v>
      </c>
      <c r="AH327" s="246" t="e">
        <f t="shared" si="287"/>
        <v>#N/A</v>
      </c>
      <c r="AI327" s="244" t="str">
        <f t="shared" si="270"/>
        <v/>
      </c>
      <c r="AJ327" s="244" t="str">
        <f t="shared" si="271"/>
        <v/>
      </c>
      <c r="AK327" s="244" t="str">
        <f t="shared" si="272"/>
        <v/>
      </c>
      <c r="AL327" s="244" t="str">
        <f t="shared" si="273"/>
        <v/>
      </c>
      <c r="AM327" s="244" t="str">
        <f t="shared" si="274"/>
        <v/>
      </c>
      <c r="AN327" s="136" t="str">
        <f t="shared" si="263"/>
        <v/>
      </c>
      <c r="AO327" s="136" t="str">
        <f t="shared" si="263"/>
        <v/>
      </c>
      <c r="AP327" s="136" t="str">
        <f t="shared" si="263"/>
        <v/>
      </c>
      <c r="AQ327" s="136" t="str">
        <f t="shared" si="263"/>
        <v/>
      </c>
      <c r="AR327" s="136" t="str">
        <f t="shared" si="263"/>
        <v/>
      </c>
      <c r="AS327" s="292">
        <v>0</v>
      </c>
      <c r="AT327" s="292">
        <f t="shared" si="288"/>
        <v>1.621527777777778E-2</v>
      </c>
      <c r="AU327" s="292" t="str">
        <f>draw!M$252</f>
        <v>0:1:46</v>
      </c>
      <c r="AV327" s="292">
        <f t="shared" si="264"/>
        <v>1.4629629629629631E-2</v>
      </c>
      <c r="AW327" s="293">
        <f t="shared" si="275"/>
        <v>0</v>
      </c>
      <c r="AX327" s="293">
        <f t="shared" si="276"/>
        <v>0</v>
      </c>
      <c r="AY327" s="293">
        <f t="shared" si="277"/>
        <v>0</v>
      </c>
      <c r="AZ327" s="293">
        <f t="shared" si="278"/>
        <v>21</v>
      </c>
      <c r="BA327" s="293">
        <f t="shared" si="279"/>
        <v>23</v>
      </c>
      <c r="BB327" s="293">
        <f t="shared" si="280"/>
        <v>0</v>
      </c>
      <c r="BC327" s="293">
        <f t="shared" si="281"/>
        <v>46</v>
      </c>
      <c r="BD327" s="293">
        <f t="shared" si="282"/>
        <v>1</v>
      </c>
      <c r="BE327" s="293">
        <f t="shared" si="283"/>
        <v>0</v>
      </c>
      <c r="BF327" s="294">
        <f t="shared" si="265"/>
        <v>1264</v>
      </c>
      <c r="BG327" s="294">
        <f t="shared" si="284"/>
        <v>1264</v>
      </c>
      <c r="BI327" s="136">
        <f t="shared" si="285"/>
        <v>0</v>
      </c>
    </row>
    <row r="328" spans="1:61" ht="13" hidden="1" thickBot="1" x14ac:dyDescent="0.3">
      <c r="A328" s="286">
        <f>draw!A328</f>
        <v>0</v>
      </c>
      <c r="B328" s="286">
        <f>draw!B328</f>
        <v>0</v>
      </c>
      <c r="C328" s="286">
        <f>draw!C328</f>
        <v>0</v>
      </c>
      <c r="D328" s="286">
        <f>draw!E328</f>
        <v>0</v>
      </c>
      <c r="E328" s="287">
        <f>dressage!AC328</f>
        <v>150</v>
      </c>
      <c r="F328" s="288"/>
      <c r="G328" s="289"/>
      <c r="H328" s="247"/>
      <c r="I328" s="247"/>
      <c r="J328" s="247"/>
      <c r="K328" s="247"/>
      <c r="L328" s="247"/>
      <c r="M328" s="247"/>
      <c r="N328" s="247"/>
      <c r="O328" s="247"/>
      <c r="P328" s="247"/>
      <c r="Q328" s="247"/>
      <c r="R328" s="247"/>
      <c r="S328" s="247"/>
      <c r="T328" s="247"/>
      <c r="U328" s="247"/>
      <c r="V328" s="247"/>
      <c r="W328" s="247"/>
      <c r="X328" s="247"/>
      <c r="Y328" s="247"/>
      <c r="Z328" s="247"/>
      <c r="AA328" s="247"/>
      <c r="AB328" s="247"/>
      <c r="AC328" s="247" t="s">
        <v>48</v>
      </c>
      <c r="AD328" s="290">
        <f t="shared" si="286"/>
        <v>1.621527777777778E-2</v>
      </c>
      <c r="AE328" s="291">
        <f t="shared" si="267"/>
        <v>505.6</v>
      </c>
      <c r="AF328" s="291">
        <f t="shared" si="268"/>
        <v>505.6</v>
      </c>
      <c r="AG328" s="248">
        <f t="shared" si="269"/>
        <v>655.6</v>
      </c>
      <c r="AH328" s="246" t="e">
        <f t="shared" si="287"/>
        <v>#N/A</v>
      </c>
      <c r="AI328" s="244" t="str">
        <f t="shared" si="270"/>
        <v/>
      </c>
      <c r="AJ328" s="244" t="str">
        <f t="shared" si="271"/>
        <v/>
      </c>
      <c r="AK328" s="244" t="str">
        <f t="shared" si="272"/>
        <v/>
      </c>
      <c r="AL328" s="244" t="str">
        <f t="shared" si="273"/>
        <v/>
      </c>
      <c r="AM328" s="244" t="str">
        <f t="shared" si="274"/>
        <v/>
      </c>
      <c r="AN328" s="136" t="str">
        <f t="shared" si="263"/>
        <v/>
      </c>
      <c r="AO328" s="136" t="str">
        <f t="shared" si="263"/>
        <v/>
      </c>
      <c r="AP328" s="136" t="str">
        <f t="shared" si="263"/>
        <v/>
      </c>
      <c r="AQ328" s="136" t="str">
        <f t="shared" si="263"/>
        <v/>
      </c>
      <c r="AR328" s="136" t="str">
        <f t="shared" si="263"/>
        <v/>
      </c>
      <c r="AS328" s="292">
        <v>0</v>
      </c>
      <c r="AT328" s="292">
        <f t="shared" si="288"/>
        <v>1.621527777777778E-2</v>
      </c>
      <c r="AU328" s="292" t="str">
        <f>draw!M$252</f>
        <v>0:1:46</v>
      </c>
      <c r="AV328" s="292">
        <f t="shared" si="264"/>
        <v>1.4629629629629631E-2</v>
      </c>
      <c r="AW328" s="293">
        <f t="shared" si="275"/>
        <v>0</v>
      </c>
      <c r="AX328" s="293">
        <f t="shared" si="276"/>
        <v>0</v>
      </c>
      <c r="AY328" s="293">
        <f t="shared" si="277"/>
        <v>0</v>
      </c>
      <c r="AZ328" s="293">
        <f t="shared" si="278"/>
        <v>21</v>
      </c>
      <c r="BA328" s="293">
        <f t="shared" si="279"/>
        <v>23</v>
      </c>
      <c r="BB328" s="293">
        <f t="shared" si="280"/>
        <v>0</v>
      </c>
      <c r="BC328" s="293">
        <f t="shared" si="281"/>
        <v>46</v>
      </c>
      <c r="BD328" s="293">
        <f t="shared" si="282"/>
        <v>1</v>
      </c>
      <c r="BE328" s="293">
        <f t="shared" si="283"/>
        <v>0</v>
      </c>
      <c r="BF328" s="294">
        <f t="shared" si="265"/>
        <v>1264</v>
      </c>
      <c r="BG328" s="294">
        <f t="shared" si="284"/>
        <v>1264</v>
      </c>
      <c r="BI328" s="136">
        <f t="shared" si="285"/>
        <v>0</v>
      </c>
    </row>
    <row r="329" spans="1:61" ht="13" hidden="1" thickBot="1" x14ac:dyDescent="0.3">
      <c r="A329" s="286">
        <f>draw!A329</f>
        <v>0</v>
      </c>
      <c r="B329" s="286">
        <f>draw!B329</f>
        <v>0</v>
      </c>
      <c r="C329" s="286">
        <f>draw!C329</f>
        <v>0</v>
      </c>
      <c r="D329" s="286">
        <f>draw!E329</f>
        <v>0</v>
      </c>
      <c r="E329" s="287">
        <f>dressage!AC329</f>
        <v>150</v>
      </c>
      <c r="F329" s="288"/>
      <c r="G329" s="289"/>
      <c r="H329" s="247"/>
      <c r="I329" s="247"/>
      <c r="J329" s="247"/>
      <c r="K329" s="247"/>
      <c r="L329" s="247"/>
      <c r="M329" s="247"/>
      <c r="N329" s="247"/>
      <c r="O329" s="247"/>
      <c r="P329" s="247"/>
      <c r="Q329" s="247"/>
      <c r="R329" s="247"/>
      <c r="S329" s="247"/>
      <c r="T329" s="247"/>
      <c r="U329" s="247"/>
      <c r="V329" s="247"/>
      <c r="W329" s="247"/>
      <c r="X329" s="247"/>
      <c r="Y329" s="247"/>
      <c r="Z329" s="247"/>
      <c r="AA329" s="247"/>
      <c r="AB329" s="247"/>
      <c r="AC329" s="247" t="s">
        <v>48</v>
      </c>
      <c r="AD329" s="290">
        <f t="shared" si="286"/>
        <v>1.621527777777778E-2</v>
      </c>
      <c r="AE329" s="291">
        <f t="shared" si="267"/>
        <v>505.6</v>
      </c>
      <c r="AF329" s="291">
        <f t="shared" si="268"/>
        <v>505.6</v>
      </c>
      <c r="AG329" s="248">
        <f t="shared" si="269"/>
        <v>655.6</v>
      </c>
      <c r="AH329" s="246" t="e">
        <f t="shared" si="287"/>
        <v>#N/A</v>
      </c>
      <c r="AI329" s="244" t="str">
        <f t="shared" si="270"/>
        <v/>
      </c>
      <c r="AJ329" s="244" t="str">
        <f t="shared" si="271"/>
        <v/>
      </c>
      <c r="AK329" s="244" t="str">
        <f t="shared" si="272"/>
        <v/>
      </c>
      <c r="AL329" s="244" t="str">
        <f t="shared" si="273"/>
        <v/>
      </c>
      <c r="AM329" s="244" t="str">
        <f t="shared" si="274"/>
        <v/>
      </c>
      <c r="AN329" s="136" t="str">
        <f t="shared" si="263"/>
        <v/>
      </c>
      <c r="AO329" s="136" t="str">
        <f t="shared" si="263"/>
        <v/>
      </c>
      <c r="AP329" s="136" t="str">
        <f t="shared" si="263"/>
        <v/>
      </c>
      <c r="AQ329" s="136" t="str">
        <f t="shared" si="263"/>
        <v/>
      </c>
      <c r="AR329" s="136" t="str">
        <f t="shared" si="263"/>
        <v/>
      </c>
      <c r="AS329" s="292">
        <v>0</v>
      </c>
      <c r="AT329" s="292">
        <f t="shared" si="288"/>
        <v>1.621527777777778E-2</v>
      </c>
      <c r="AU329" s="292" t="str">
        <f>draw!M$252</f>
        <v>0:1:46</v>
      </c>
      <c r="AV329" s="292">
        <f t="shared" si="264"/>
        <v>1.4629629629629631E-2</v>
      </c>
      <c r="AW329" s="293">
        <f t="shared" si="275"/>
        <v>0</v>
      </c>
      <c r="AX329" s="293">
        <f t="shared" si="276"/>
        <v>0</v>
      </c>
      <c r="AY329" s="293">
        <f t="shared" si="277"/>
        <v>0</v>
      </c>
      <c r="AZ329" s="293">
        <f t="shared" si="278"/>
        <v>21</v>
      </c>
      <c r="BA329" s="293">
        <f t="shared" si="279"/>
        <v>23</v>
      </c>
      <c r="BB329" s="293">
        <f t="shared" si="280"/>
        <v>0</v>
      </c>
      <c r="BC329" s="293">
        <f t="shared" si="281"/>
        <v>46</v>
      </c>
      <c r="BD329" s="293">
        <f t="shared" si="282"/>
        <v>1</v>
      </c>
      <c r="BE329" s="293">
        <f t="shared" si="283"/>
        <v>0</v>
      </c>
      <c r="BF329" s="294">
        <f t="shared" si="265"/>
        <v>1264</v>
      </c>
      <c r="BG329" s="294">
        <f t="shared" si="284"/>
        <v>1264</v>
      </c>
      <c r="BI329" s="136">
        <f t="shared" si="285"/>
        <v>0</v>
      </c>
    </row>
    <row r="330" spans="1:61" ht="13" hidden="1" thickBot="1" x14ac:dyDescent="0.3">
      <c r="A330" s="286">
        <f>draw!A330</f>
        <v>0</v>
      </c>
      <c r="B330" s="286">
        <f>draw!B330</f>
        <v>0</v>
      </c>
      <c r="C330" s="286">
        <f>draw!C330</f>
        <v>0</v>
      </c>
      <c r="D330" s="286">
        <f>draw!E330</f>
        <v>0</v>
      </c>
      <c r="E330" s="287">
        <f>dressage!AC330</f>
        <v>150</v>
      </c>
      <c r="F330" s="288"/>
      <c r="G330" s="289"/>
      <c r="H330" s="247"/>
      <c r="I330" s="247"/>
      <c r="J330" s="247"/>
      <c r="K330" s="247"/>
      <c r="L330" s="247"/>
      <c r="M330" s="247"/>
      <c r="N330" s="247"/>
      <c r="O330" s="247"/>
      <c r="P330" s="247"/>
      <c r="Q330" s="247"/>
      <c r="R330" s="247"/>
      <c r="S330" s="247"/>
      <c r="T330" s="247"/>
      <c r="U330" s="247"/>
      <c r="V330" s="247"/>
      <c r="W330" s="247"/>
      <c r="X330" s="247"/>
      <c r="Y330" s="247"/>
      <c r="Z330" s="247"/>
      <c r="AA330" s="247"/>
      <c r="AB330" s="247"/>
      <c r="AC330" s="247" t="s">
        <v>48</v>
      </c>
      <c r="AD330" s="290">
        <f t="shared" si="286"/>
        <v>1.621527777777778E-2</v>
      </c>
      <c r="AE330" s="291">
        <f t="shared" si="267"/>
        <v>505.6</v>
      </c>
      <c r="AF330" s="291">
        <f t="shared" si="268"/>
        <v>505.6</v>
      </c>
      <c r="AG330" s="248">
        <f t="shared" si="269"/>
        <v>655.6</v>
      </c>
      <c r="AH330" s="246" t="e">
        <f t="shared" si="287"/>
        <v>#N/A</v>
      </c>
      <c r="AI330" s="244" t="str">
        <f t="shared" si="270"/>
        <v/>
      </c>
      <c r="AJ330" s="244" t="str">
        <f t="shared" si="271"/>
        <v/>
      </c>
      <c r="AK330" s="244" t="str">
        <f t="shared" si="272"/>
        <v/>
      </c>
      <c r="AL330" s="244" t="str">
        <f t="shared" si="273"/>
        <v/>
      </c>
      <c r="AM330" s="244" t="str">
        <f t="shared" si="274"/>
        <v/>
      </c>
      <c r="AN330" s="136" t="str">
        <f t="shared" si="263"/>
        <v/>
      </c>
      <c r="AO330" s="136" t="str">
        <f t="shared" si="263"/>
        <v/>
      </c>
      <c r="AP330" s="136" t="str">
        <f t="shared" si="263"/>
        <v/>
      </c>
      <c r="AQ330" s="136" t="str">
        <f t="shared" si="263"/>
        <v/>
      </c>
      <c r="AR330" s="136" t="str">
        <f t="shared" si="263"/>
        <v/>
      </c>
      <c r="AS330" s="292">
        <v>0</v>
      </c>
      <c r="AT330" s="292">
        <f t="shared" si="288"/>
        <v>1.621527777777778E-2</v>
      </c>
      <c r="AU330" s="292" t="str">
        <f>draw!M$252</f>
        <v>0:1:46</v>
      </c>
      <c r="AV330" s="292">
        <f t="shared" si="264"/>
        <v>1.4629629629629631E-2</v>
      </c>
      <c r="AW330" s="293">
        <f t="shared" si="275"/>
        <v>0</v>
      </c>
      <c r="AX330" s="293">
        <f t="shared" si="276"/>
        <v>0</v>
      </c>
      <c r="AY330" s="293">
        <f t="shared" si="277"/>
        <v>0</v>
      </c>
      <c r="AZ330" s="293">
        <f t="shared" si="278"/>
        <v>21</v>
      </c>
      <c r="BA330" s="293">
        <f t="shared" si="279"/>
        <v>23</v>
      </c>
      <c r="BB330" s="293">
        <f t="shared" si="280"/>
        <v>0</v>
      </c>
      <c r="BC330" s="293">
        <f t="shared" si="281"/>
        <v>46</v>
      </c>
      <c r="BD330" s="293">
        <f t="shared" si="282"/>
        <v>1</v>
      </c>
      <c r="BE330" s="293">
        <f t="shared" si="283"/>
        <v>0</v>
      </c>
      <c r="BF330" s="294">
        <f t="shared" si="265"/>
        <v>1264</v>
      </c>
      <c r="BG330" s="294">
        <f t="shared" si="284"/>
        <v>1264</v>
      </c>
      <c r="BI330" s="136">
        <f t="shared" si="285"/>
        <v>0</v>
      </c>
    </row>
    <row r="331" spans="1:61" ht="13" hidden="1" thickBot="1" x14ac:dyDescent="0.3">
      <c r="A331" s="286">
        <f>draw!A331</f>
        <v>0</v>
      </c>
      <c r="B331" s="286">
        <f>draw!B331</f>
        <v>0</v>
      </c>
      <c r="C331" s="286">
        <f>draw!C331</f>
        <v>0</v>
      </c>
      <c r="D331" s="286">
        <f>draw!E331</f>
        <v>0</v>
      </c>
      <c r="E331" s="287">
        <f>dressage!AC331</f>
        <v>150</v>
      </c>
      <c r="F331" s="288"/>
      <c r="G331" s="289"/>
      <c r="H331" s="247"/>
      <c r="I331" s="247"/>
      <c r="J331" s="247"/>
      <c r="K331" s="247"/>
      <c r="L331" s="247"/>
      <c r="M331" s="247"/>
      <c r="N331" s="247"/>
      <c r="O331" s="247"/>
      <c r="P331" s="247"/>
      <c r="Q331" s="247"/>
      <c r="R331" s="247"/>
      <c r="S331" s="247"/>
      <c r="T331" s="247"/>
      <c r="U331" s="247"/>
      <c r="V331" s="247"/>
      <c r="W331" s="247"/>
      <c r="X331" s="247"/>
      <c r="Y331" s="247"/>
      <c r="Z331" s="247"/>
      <c r="AA331" s="247"/>
      <c r="AB331" s="247"/>
      <c r="AC331" s="247" t="s">
        <v>48</v>
      </c>
      <c r="AD331" s="290">
        <f t="shared" si="286"/>
        <v>1.621527777777778E-2</v>
      </c>
      <c r="AE331" s="291">
        <f t="shared" si="267"/>
        <v>505.6</v>
      </c>
      <c r="AF331" s="291">
        <f t="shared" si="268"/>
        <v>505.6</v>
      </c>
      <c r="AG331" s="248">
        <f t="shared" si="269"/>
        <v>655.6</v>
      </c>
      <c r="AH331" s="246" t="e">
        <f t="shared" si="287"/>
        <v>#N/A</v>
      </c>
      <c r="AI331" s="244" t="str">
        <f t="shared" si="270"/>
        <v/>
      </c>
      <c r="AJ331" s="244" t="str">
        <f t="shared" si="271"/>
        <v/>
      </c>
      <c r="AK331" s="244" t="str">
        <f t="shared" si="272"/>
        <v/>
      </c>
      <c r="AL331" s="244" t="str">
        <f t="shared" si="273"/>
        <v/>
      </c>
      <c r="AM331" s="244" t="str">
        <f t="shared" si="274"/>
        <v/>
      </c>
      <c r="AN331" s="136" t="str">
        <f t="shared" si="263"/>
        <v/>
      </c>
      <c r="AO331" s="136" t="str">
        <f t="shared" si="263"/>
        <v/>
      </c>
      <c r="AP331" s="136" t="str">
        <f t="shared" si="263"/>
        <v/>
      </c>
      <c r="AQ331" s="136" t="str">
        <f t="shared" si="263"/>
        <v/>
      </c>
      <c r="AR331" s="136" t="str">
        <f t="shared" si="263"/>
        <v/>
      </c>
      <c r="AS331" s="292">
        <v>0</v>
      </c>
      <c r="AT331" s="292">
        <f t="shared" si="288"/>
        <v>1.621527777777778E-2</v>
      </c>
      <c r="AU331" s="292" t="str">
        <f>draw!M$252</f>
        <v>0:1:46</v>
      </c>
      <c r="AV331" s="292">
        <f t="shared" si="264"/>
        <v>1.4629629629629631E-2</v>
      </c>
      <c r="AW331" s="293">
        <f t="shared" si="275"/>
        <v>0</v>
      </c>
      <c r="AX331" s="293">
        <f t="shared" si="276"/>
        <v>0</v>
      </c>
      <c r="AY331" s="293">
        <f t="shared" si="277"/>
        <v>0</v>
      </c>
      <c r="AZ331" s="293">
        <f t="shared" si="278"/>
        <v>21</v>
      </c>
      <c r="BA331" s="293">
        <f t="shared" si="279"/>
        <v>23</v>
      </c>
      <c r="BB331" s="293">
        <f t="shared" si="280"/>
        <v>0</v>
      </c>
      <c r="BC331" s="293">
        <f t="shared" si="281"/>
        <v>46</v>
      </c>
      <c r="BD331" s="293">
        <f t="shared" si="282"/>
        <v>1</v>
      </c>
      <c r="BE331" s="293">
        <f t="shared" si="283"/>
        <v>0</v>
      </c>
      <c r="BF331" s="294">
        <f t="shared" si="265"/>
        <v>1264</v>
      </c>
      <c r="BG331" s="294">
        <f t="shared" si="284"/>
        <v>1264</v>
      </c>
      <c r="BI331" s="136">
        <f t="shared" si="285"/>
        <v>0</v>
      </c>
    </row>
    <row r="332" spans="1:61" ht="13" hidden="1" thickBot="1" x14ac:dyDescent="0.3">
      <c r="A332" s="286">
        <f>draw!A332</f>
        <v>0</v>
      </c>
      <c r="B332" s="286">
        <f>draw!B332</f>
        <v>0</v>
      </c>
      <c r="C332" s="286">
        <f>draw!C332</f>
        <v>0</v>
      </c>
      <c r="D332" s="286">
        <f>draw!E332</f>
        <v>0</v>
      </c>
      <c r="E332" s="287">
        <f>dressage!AC332</f>
        <v>150</v>
      </c>
      <c r="F332" s="288"/>
      <c r="G332" s="289"/>
      <c r="H332" s="247"/>
      <c r="I332" s="247"/>
      <c r="J332" s="247"/>
      <c r="K332" s="247"/>
      <c r="L332" s="247"/>
      <c r="M332" s="247"/>
      <c r="N332" s="247"/>
      <c r="O332" s="247"/>
      <c r="P332" s="247"/>
      <c r="Q332" s="247"/>
      <c r="R332" s="247"/>
      <c r="S332" s="247"/>
      <c r="T332" s="247"/>
      <c r="U332" s="247"/>
      <c r="V332" s="247"/>
      <c r="W332" s="247"/>
      <c r="X332" s="247"/>
      <c r="Y332" s="247"/>
      <c r="Z332" s="247"/>
      <c r="AA332" s="247"/>
      <c r="AB332" s="247"/>
      <c r="AC332" s="247" t="s">
        <v>48</v>
      </c>
      <c r="AD332" s="290">
        <f t="shared" si="286"/>
        <v>1.621527777777778E-2</v>
      </c>
      <c r="AE332" s="291">
        <f t="shared" si="267"/>
        <v>505.6</v>
      </c>
      <c r="AF332" s="291">
        <f t="shared" si="268"/>
        <v>505.6</v>
      </c>
      <c r="AG332" s="248">
        <f t="shared" si="269"/>
        <v>655.6</v>
      </c>
      <c r="AH332" s="246" t="e">
        <f t="shared" si="287"/>
        <v>#N/A</v>
      </c>
      <c r="AI332" s="244" t="str">
        <f t="shared" si="270"/>
        <v/>
      </c>
      <c r="AJ332" s="244" t="str">
        <f t="shared" si="271"/>
        <v/>
      </c>
      <c r="AK332" s="244" t="str">
        <f t="shared" si="272"/>
        <v/>
      </c>
      <c r="AL332" s="244" t="str">
        <f t="shared" si="273"/>
        <v/>
      </c>
      <c r="AM332" s="244" t="str">
        <f t="shared" si="274"/>
        <v/>
      </c>
      <c r="AN332" s="136" t="str">
        <f t="shared" si="263"/>
        <v/>
      </c>
      <c r="AO332" s="136" t="str">
        <f t="shared" si="263"/>
        <v/>
      </c>
      <c r="AP332" s="136" t="str">
        <f t="shared" si="263"/>
        <v/>
      </c>
      <c r="AQ332" s="136" t="str">
        <f t="shared" si="263"/>
        <v/>
      </c>
      <c r="AR332" s="136" t="str">
        <f t="shared" si="263"/>
        <v/>
      </c>
      <c r="AS332" s="292">
        <v>0</v>
      </c>
      <c r="AT332" s="292">
        <f t="shared" si="288"/>
        <v>1.621527777777778E-2</v>
      </c>
      <c r="AU332" s="292" t="str">
        <f>draw!M$252</f>
        <v>0:1:46</v>
      </c>
      <c r="AV332" s="292">
        <f t="shared" si="264"/>
        <v>1.4629629629629631E-2</v>
      </c>
      <c r="AW332" s="293">
        <f t="shared" si="275"/>
        <v>0</v>
      </c>
      <c r="AX332" s="293">
        <f t="shared" si="276"/>
        <v>0</v>
      </c>
      <c r="AY332" s="293">
        <f t="shared" si="277"/>
        <v>0</v>
      </c>
      <c r="AZ332" s="293">
        <f t="shared" si="278"/>
        <v>21</v>
      </c>
      <c r="BA332" s="293">
        <f t="shared" si="279"/>
        <v>23</v>
      </c>
      <c r="BB332" s="293">
        <f t="shared" si="280"/>
        <v>0</v>
      </c>
      <c r="BC332" s="293">
        <f t="shared" si="281"/>
        <v>46</v>
      </c>
      <c r="BD332" s="293">
        <f t="shared" si="282"/>
        <v>1</v>
      </c>
      <c r="BE332" s="293">
        <f t="shared" si="283"/>
        <v>0</v>
      </c>
      <c r="BF332" s="294">
        <f t="shared" si="265"/>
        <v>1264</v>
      </c>
      <c r="BG332" s="294">
        <f t="shared" si="284"/>
        <v>1264</v>
      </c>
      <c r="BI332" s="136">
        <f t="shared" si="285"/>
        <v>0</v>
      </c>
    </row>
    <row r="333" spans="1:61" ht="13" hidden="1" thickBot="1" x14ac:dyDescent="0.3">
      <c r="A333" s="286">
        <f>draw!A333</f>
        <v>0</v>
      </c>
      <c r="B333" s="286">
        <f>draw!B333</f>
        <v>0</v>
      </c>
      <c r="C333" s="286">
        <f>draw!C333</f>
        <v>0</v>
      </c>
      <c r="D333" s="286">
        <f>draw!E333</f>
        <v>0</v>
      </c>
      <c r="E333" s="287">
        <f>dressage!AC333</f>
        <v>150</v>
      </c>
      <c r="F333" s="288"/>
      <c r="G333" s="289"/>
      <c r="H333" s="247"/>
      <c r="I333" s="247"/>
      <c r="J333" s="247"/>
      <c r="K333" s="247"/>
      <c r="L333" s="247"/>
      <c r="M333" s="247"/>
      <c r="N333" s="247"/>
      <c r="O333" s="247"/>
      <c r="P333" s="247"/>
      <c r="Q333" s="247"/>
      <c r="R333" s="247"/>
      <c r="S333" s="247"/>
      <c r="T333" s="247"/>
      <c r="U333" s="247"/>
      <c r="V333" s="247"/>
      <c r="W333" s="247"/>
      <c r="X333" s="247"/>
      <c r="Y333" s="247"/>
      <c r="Z333" s="247"/>
      <c r="AA333" s="247"/>
      <c r="AB333" s="247"/>
      <c r="AC333" s="247" t="s">
        <v>48</v>
      </c>
      <c r="AD333" s="290">
        <f t="shared" si="286"/>
        <v>1.621527777777778E-2</v>
      </c>
      <c r="AE333" s="291">
        <f t="shared" si="267"/>
        <v>505.6</v>
      </c>
      <c r="AF333" s="291">
        <f t="shared" si="268"/>
        <v>505.6</v>
      </c>
      <c r="AG333" s="248">
        <f t="shared" si="269"/>
        <v>655.6</v>
      </c>
      <c r="AH333" s="246" t="e">
        <f t="shared" si="287"/>
        <v>#N/A</v>
      </c>
      <c r="AI333" s="244" t="str">
        <f t="shared" si="270"/>
        <v/>
      </c>
      <c r="AJ333" s="244" t="str">
        <f t="shared" si="271"/>
        <v/>
      </c>
      <c r="AK333" s="244" t="str">
        <f t="shared" si="272"/>
        <v/>
      </c>
      <c r="AL333" s="244" t="str">
        <f t="shared" si="273"/>
        <v/>
      </c>
      <c r="AM333" s="244" t="str">
        <f t="shared" si="274"/>
        <v/>
      </c>
      <c r="AN333" s="136" t="str">
        <f t="shared" si="263"/>
        <v/>
      </c>
      <c r="AO333" s="136" t="str">
        <f t="shared" si="263"/>
        <v/>
      </c>
      <c r="AP333" s="136" t="str">
        <f t="shared" si="263"/>
        <v/>
      </c>
      <c r="AQ333" s="136" t="str">
        <f t="shared" si="263"/>
        <v/>
      </c>
      <c r="AR333" s="136" t="str">
        <f t="shared" si="263"/>
        <v/>
      </c>
      <c r="AS333" s="292">
        <v>0</v>
      </c>
      <c r="AT333" s="292">
        <f t="shared" si="288"/>
        <v>1.621527777777778E-2</v>
      </c>
      <c r="AU333" s="292" t="str">
        <f>draw!M$252</f>
        <v>0:1:46</v>
      </c>
      <c r="AV333" s="292">
        <f t="shared" si="264"/>
        <v>1.4629629629629631E-2</v>
      </c>
      <c r="AW333" s="293">
        <f t="shared" si="275"/>
        <v>0</v>
      </c>
      <c r="AX333" s="293">
        <f t="shared" si="276"/>
        <v>0</v>
      </c>
      <c r="AY333" s="293">
        <f t="shared" si="277"/>
        <v>0</v>
      </c>
      <c r="AZ333" s="293">
        <f t="shared" si="278"/>
        <v>21</v>
      </c>
      <c r="BA333" s="293">
        <f t="shared" si="279"/>
        <v>23</v>
      </c>
      <c r="BB333" s="293">
        <f t="shared" si="280"/>
        <v>0</v>
      </c>
      <c r="BC333" s="293">
        <f t="shared" si="281"/>
        <v>46</v>
      </c>
      <c r="BD333" s="293">
        <f t="shared" si="282"/>
        <v>1</v>
      </c>
      <c r="BE333" s="293">
        <f t="shared" si="283"/>
        <v>0</v>
      </c>
      <c r="BF333" s="294">
        <f t="shared" si="265"/>
        <v>1264</v>
      </c>
      <c r="BG333" s="294">
        <f t="shared" si="284"/>
        <v>1264</v>
      </c>
      <c r="BI333" s="136">
        <f t="shared" si="285"/>
        <v>0</v>
      </c>
    </row>
    <row r="334" spans="1:61" ht="13" hidden="1" thickBot="1" x14ac:dyDescent="0.3">
      <c r="A334" s="286">
        <f>draw!A334</f>
        <v>0</v>
      </c>
      <c r="B334" s="286">
        <f>draw!B334</f>
        <v>0</v>
      </c>
      <c r="C334" s="286">
        <f>draw!C334</f>
        <v>0</v>
      </c>
      <c r="D334" s="286">
        <f>draw!E334</f>
        <v>0</v>
      </c>
      <c r="E334" s="287">
        <f>dressage!AC334</f>
        <v>150</v>
      </c>
      <c r="F334" s="288"/>
      <c r="G334" s="289"/>
      <c r="H334" s="247"/>
      <c r="I334" s="247"/>
      <c r="J334" s="247"/>
      <c r="K334" s="247"/>
      <c r="L334" s="247"/>
      <c r="M334" s="247"/>
      <c r="N334" s="247"/>
      <c r="O334" s="247"/>
      <c r="P334" s="247"/>
      <c r="Q334" s="247"/>
      <c r="R334" s="247"/>
      <c r="S334" s="247"/>
      <c r="T334" s="247"/>
      <c r="U334" s="247"/>
      <c r="V334" s="247"/>
      <c r="W334" s="247"/>
      <c r="X334" s="247"/>
      <c r="Y334" s="247"/>
      <c r="Z334" s="247"/>
      <c r="AA334" s="247"/>
      <c r="AB334" s="247"/>
      <c r="AC334" s="247" t="s">
        <v>48</v>
      </c>
      <c r="AD334" s="290">
        <f t="shared" si="286"/>
        <v>1.621527777777778E-2</v>
      </c>
      <c r="AE334" s="291">
        <f t="shared" si="267"/>
        <v>505.6</v>
      </c>
      <c r="AF334" s="291">
        <f t="shared" si="268"/>
        <v>505.6</v>
      </c>
      <c r="AG334" s="248">
        <f t="shared" si="269"/>
        <v>655.6</v>
      </c>
      <c r="AH334" s="246" t="e">
        <f t="shared" si="287"/>
        <v>#N/A</v>
      </c>
      <c r="AI334" s="244" t="str">
        <f t="shared" si="270"/>
        <v/>
      </c>
      <c r="AJ334" s="244" t="str">
        <f t="shared" si="271"/>
        <v/>
      </c>
      <c r="AK334" s="244" t="str">
        <f t="shared" si="272"/>
        <v/>
      </c>
      <c r="AL334" s="244" t="str">
        <f t="shared" si="273"/>
        <v/>
      </c>
      <c r="AM334" s="244" t="str">
        <f t="shared" si="274"/>
        <v/>
      </c>
      <c r="AN334" s="136" t="str">
        <f t="shared" ref="AN334:AR341" si="289">IF($D334=AN$3,$AG334,"")</f>
        <v/>
      </c>
      <c r="AO334" s="136" t="str">
        <f t="shared" si="289"/>
        <v/>
      </c>
      <c r="AP334" s="136" t="str">
        <f t="shared" si="289"/>
        <v/>
      </c>
      <c r="AQ334" s="136" t="str">
        <f t="shared" si="289"/>
        <v/>
      </c>
      <c r="AR334" s="136" t="str">
        <f t="shared" si="289"/>
        <v/>
      </c>
      <c r="AS334" s="292">
        <v>0</v>
      </c>
      <c r="AT334" s="292">
        <f t="shared" si="288"/>
        <v>1.621527777777778E-2</v>
      </c>
      <c r="AU334" s="292" t="str">
        <f>draw!M$252</f>
        <v>0:1:46</v>
      </c>
      <c r="AV334" s="292">
        <f t="shared" si="264"/>
        <v>1.4629629629629631E-2</v>
      </c>
      <c r="AW334" s="293">
        <f t="shared" si="275"/>
        <v>0</v>
      </c>
      <c r="AX334" s="293">
        <f t="shared" si="276"/>
        <v>0</v>
      </c>
      <c r="AY334" s="293">
        <f t="shared" si="277"/>
        <v>0</v>
      </c>
      <c r="AZ334" s="293">
        <f t="shared" si="278"/>
        <v>21</v>
      </c>
      <c r="BA334" s="293">
        <f t="shared" si="279"/>
        <v>23</v>
      </c>
      <c r="BB334" s="293">
        <f t="shared" si="280"/>
        <v>0</v>
      </c>
      <c r="BC334" s="293">
        <f t="shared" si="281"/>
        <v>46</v>
      </c>
      <c r="BD334" s="293">
        <f t="shared" si="282"/>
        <v>1</v>
      </c>
      <c r="BE334" s="293">
        <f t="shared" si="283"/>
        <v>0</v>
      </c>
      <c r="BF334" s="294">
        <f t="shared" si="265"/>
        <v>1264</v>
      </c>
      <c r="BG334" s="294">
        <f t="shared" si="284"/>
        <v>1264</v>
      </c>
      <c r="BI334" s="136">
        <f t="shared" si="285"/>
        <v>0</v>
      </c>
    </row>
    <row r="335" spans="1:61" ht="13" hidden="1" thickBot="1" x14ac:dyDescent="0.3">
      <c r="A335" s="286">
        <f>draw!A335</f>
        <v>0</v>
      </c>
      <c r="B335" s="286">
        <f>draw!B335</f>
        <v>0</v>
      </c>
      <c r="C335" s="286">
        <f>draw!C335</f>
        <v>0</v>
      </c>
      <c r="D335" s="286">
        <f>draw!E335</f>
        <v>0</v>
      </c>
      <c r="E335" s="287">
        <f>dressage!AC335</f>
        <v>150</v>
      </c>
      <c r="F335" s="288"/>
      <c r="G335" s="289"/>
      <c r="H335" s="247"/>
      <c r="I335" s="247"/>
      <c r="J335" s="247"/>
      <c r="K335" s="247"/>
      <c r="L335" s="247"/>
      <c r="M335" s="247"/>
      <c r="N335" s="247"/>
      <c r="O335" s="247"/>
      <c r="P335" s="247"/>
      <c r="Q335" s="247"/>
      <c r="R335" s="247"/>
      <c r="S335" s="247"/>
      <c r="T335" s="247"/>
      <c r="U335" s="247"/>
      <c r="V335" s="247"/>
      <c r="W335" s="247"/>
      <c r="X335" s="247"/>
      <c r="Y335" s="247"/>
      <c r="Z335" s="247"/>
      <c r="AA335" s="247"/>
      <c r="AB335" s="247"/>
      <c r="AC335" s="247" t="s">
        <v>48</v>
      </c>
      <c r="AD335" s="290">
        <f t="shared" si="286"/>
        <v>1.621527777777778E-2</v>
      </c>
      <c r="AE335" s="291">
        <f t="shared" si="267"/>
        <v>505.6</v>
      </c>
      <c r="AF335" s="291">
        <f t="shared" si="268"/>
        <v>505.6</v>
      </c>
      <c r="AG335" s="248">
        <f t="shared" si="269"/>
        <v>655.6</v>
      </c>
      <c r="AH335" s="246" t="e">
        <f t="shared" si="287"/>
        <v>#N/A</v>
      </c>
      <c r="AI335" s="244" t="str">
        <f t="shared" si="270"/>
        <v/>
      </c>
      <c r="AJ335" s="244" t="str">
        <f t="shared" si="271"/>
        <v/>
      </c>
      <c r="AK335" s="244" t="str">
        <f t="shared" si="272"/>
        <v/>
      </c>
      <c r="AL335" s="244" t="str">
        <f t="shared" si="273"/>
        <v/>
      </c>
      <c r="AM335" s="244" t="str">
        <f t="shared" si="274"/>
        <v/>
      </c>
      <c r="AN335" s="136" t="str">
        <f t="shared" si="289"/>
        <v/>
      </c>
      <c r="AO335" s="136" t="str">
        <f t="shared" si="289"/>
        <v/>
      </c>
      <c r="AP335" s="136" t="str">
        <f t="shared" si="289"/>
        <v/>
      </c>
      <c r="AQ335" s="136" t="str">
        <f t="shared" si="289"/>
        <v/>
      </c>
      <c r="AR335" s="136" t="str">
        <f t="shared" si="289"/>
        <v/>
      </c>
      <c r="AS335" s="292">
        <v>0</v>
      </c>
      <c r="AT335" s="292">
        <f t="shared" si="288"/>
        <v>1.621527777777778E-2</v>
      </c>
      <c r="AU335" s="292" t="str">
        <f>draw!M$252</f>
        <v>0:1:46</v>
      </c>
      <c r="AV335" s="292">
        <f t="shared" si="264"/>
        <v>1.4629629629629631E-2</v>
      </c>
      <c r="AW335" s="293">
        <f t="shared" si="275"/>
        <v>0</v>
      </c>
      <c r="AX335" s="293">
        <f t="shared" si="276"/>
        <v>0</v>
      </c>
      <c r="AY335" s="293">
        <f t="shared" si="277"/>
        <v>0</v>
      </c>
      <c r="AZ335" s="293">
        <f t="shared" si="278"/>
        <v>21</v>
      </c>
      <c r="BA335" s="293">
        <f t="shared" si="279"/>
        <v>23</v>
      </c>
      <c r="BB335" s="293">
        <f t="shared" si="280"/>
        <v>0</v>
      </c>
      <c r="BC335" s="293">
        <f t="shared" si="281"/>
        <v>46</v>
      </c>
      <c r="BD335" s="293">
        <f t="shared" si="282"/>
        <v>1</v>
      </c>
      <c r="BE335" s="293">
        <f t="shared" si="283"/>
        <v>0</v>
      </c>
      <c r="BF335" s="294">
        <f t="shared" si="265"/>
        <v>1264</v>
      </c>
      <c r="BG335" s="294">
        <f t="shared" si="284"/>
        <v>1264</v>
      </c>
      <c r="BI335" s="136">
        <f t="shared" si="285"/>
        <v>0</v>
      </c>
    </row>
    <row r="336" spans="1:61" ht="13" hidden="1" thickBot="1" x14ac:dyDescent="0.3">
      <c r="A336" s="286">
        <f>draw!A336</f>
        <v>0</v>
      </c>
      <c r="B336" s="286">
        <f>draw!B336</f>
        <v>0</v>
      </c>
      <c r="C336" s="286">
        <f>draw!C336</f>
        <v>0</v>
      </c>
      <c r="D336" s="286">
        <f>draw!E336</f>
        <v>0</v>
      </c>
      <c r="E336" s="287">
        <f>dressage!AC336</f>
        <v>150</v>
      </c>
      <c r="F336" s="288"/>
      <c r="G336" s="289"/>
      <c r="H336" s="247"/>
      <c r="I336" s="247"/>
      <c r="J336" s="247"/>
      <c r="K336" s="247"/>
      <c r="L336" s="247"/>
      <c r="M336" s="247"/>
      <c r="N336" s="247"/>
      <c r="O336" s="247"/>
      <c r="P336" s="247"/>
      <c r="Q336" s="247"/>
      <c r="R336" s="247"/>
      <c r="S336" s="247"/>
      <c r="T336" s="247"/>
      <c r="U336" s="247"/>
      <c r="V336" s="247"/>
      <c r="W336" s="247"/>
      <c r="X336" s="247"/>
      <c r="Y336" s="247"/>
      <c r="Z336" s="247"/>
      <c r="AA336" s="247"/>
      <c r="AB336" s="247"/>
      <c r="AC336" s="247" t="s">
        <v>48</v>
      </c>
      <c r="AD336" s="290">
        <f t="shared" si="286"/>
        <v>1.621527777777778E-2</v>
      </c>
      <c r="AE336" s="291">
        <f t="shared" si="267"/>
        <v>505.6</v>
      </c>
      <c r="AF336" s="291">
        <f t="shared" si="268"/>
        <v>505.6</v>
      </c>
      <c r="AG336" s="248">
        <f t="shared" si="269"/>
        <v>655.6</v>
      </c>
      <c r="AH336" s="246" t="e">
        <f t="shared" si="287"/>
        <v>#N/A</v>
      </c>
      <c r="AI336" s="244" t="str">
        <f t="shared" si="270"/>
        <v/>
      </c>
      <c r="AJ336" s="244" t="str">
        <f t="shared" si="271"/>
        <v/>
      </c>
      <c r="AK336" s="244" t="str">
        <f t="shared" si="272"/>
        <v/>
      </c>
      <c r="AL336" s="244" t="str">
        <f t="shared" si="273"/>
        <v/>
      </c>
      <c r="AM336" s="244" t="str">
        <f t="shared" si="274"/>
        <v/>
      </c>
      <c r="AN336" s="136" t="str">
        <f t="shared" si="289"/>
        <v/>
      </c>
      <c r="AO336" s="136" t="str">
        <f t="shared" si="289"/>
        <v/>
      </c>
      <c r="AP336" s="136" t="str">
        <f t="shared" si="289"/>
        <v/>
      </c>
      <c r="AQ336" s="136" t="str">
        <f t="shared" si="289"/>
        <v/>
      </c>
      <c r="AR336" s="136" t="str">
        <f t="shared" si="289"/>
        <v/>
      </c>
      <c r="AS336" s="292">
        <v>0</v>
      </c>
      <c r="AT336" s="292">
        <f t="shared" si="288"/>
        <v>1.621527777777778E-2</v>
      </c>
      <c r="AU336" s="292" t="str">
        <f>draw!M$252</f>
        <v>0:1:46</v>
      </c>
      <c r="AV336" s="292">
        <f t="shared" si="264"/>
        <v>1.4629629629629631E-2</v>
      </c>
      <c r="AW336" s="293">
        <f t="shared" si="275"/>
        <v>0</v>
      </c>
      <c r="AX336" s="293">
        <f t="shared" si="276"/>
        <v>0</v>
      </c>
      <c r="AY336" s="293">
        <f t="shared" si="277"/>
        <v>0</v>
      </c>
      <c r="AZ336" s="293">
        <f t="shared" si="278"/>
        <v>21</v>
      </c>
      <c r="BA336" s="293">
        <f t="shared" si="279"/>
        <v>23</v>
      </c>
      <c r="BB336" s="293">
        <f t="shared" si="280"/>
        <v>0</v>
      </c>
      <c r="BC336" s="293">
        <f t="shared" si="281"/>
        <v>46</v>
      </c>
      <c r="BD336" s="293">
        <f t="shared" si="282"/>
        <v>1</v>
      </c>
      <c r="BE336" s="293">
        <f t="shared" si="283"/>
        <v>0</v>
      </c>
      <c r="BF336" s="294">
        <f t="shared" si="265"/>
        <v>1264</v>
      </c>
      <c r="BG336" s="294">
        <f t="shared" si="284"/>
        <v>1264</v>
      </c>
      <c r="BI336" s="136">
        <f t="shared" si="285"/>
        <v>0</v>
      </c>
    </row>
    <row r="337" spans="1:61" ht="13" hidden="1" thickBot="1" x14ac:dyDescent="0.3">
      <c r="A337" s="286">
        <f>draw!A337</f>
        <v>0</v>
      </c>
      <c r="B337" s="286">
        <f>draw!B337</f>
        <v>0</v>
      </c>
      <c r="C337" s="286">
        <f>draw!C337</f>
        <v>0</v>
      </c>
      <c r="D337" s="286">
        <f>draw!E337</f>
        <v>0</v>
      </c>
      <c r="E337" s="287">
        <f>dressage!AC337</f>
        <v>150</v>
      </c>
      <c r="F337" s="288"/>
      <c r="G337" s="289"/>
      <c r="H337" s="247"/>
      <c r="I337" s="247"/>
      <c r="J337" s="247"/>
      <c r="K337" s="247"/>
      <c r="L337" s="247"/>
      <c r="M337" s="247"/>
      <c r="N337" s="247"/>
      <c r="O337" s="247"/>
      <c r="P337" s="247"/>
      <c r="Q337" s="247"/>
      <c r="R337" s="247"/>
      <c r="S337" s="247"/>
      <c r="T337" s="247"/>
      <c r="U337" s="247"/>
      <c r="V337" s="247"/>
      <c r="W337" s="247"/>
      <c r="X337" s="247"/>
      <c r="Y337" s="247"/>
      <c r="Z337" s="247"/>
      <c r="AA337" s="247"/>
      <c r="AB337" s="247"/>
      <c r="AC337" s="247" t="s">
        <v>48</v>
      </c>
      <c r="AD337" s="290">
        <f t="shared" si="286"/>
        <v>1.621527777777778E-2</v>
      </c>
      <c r="AE337" s="291">
        <f t="shared" si="267"/>
        <v>505.6</v>
      </c>
      <c r="AF337" s="291">
        <f t="shared" si="268"/>
        <v>505.6</v>
      </c>
      <c r="AG337" s="248">
        <f t="shared" si="269"/>
        <v>655.6</v>
      </c>
      <c r="AH337" s="246" t="e">
        <f t="shared" si="287"/>
        <v>#N/A</v>
      </c>
      <c r="AI337" s="244" t="str">
        <f t="shared" si="270"/>
        <v/>
      </c>
      <c r="AJ337" s="244" t="str">
        <f t="shared" si="271"/>
        <v/>
      </c>
      <c r="AK337" s="244" t="str">
        <f t="shared" si="272"/>
        <v/>
      </c>
      <c r="AL337" s="244" t="str">
        <f t="shared" si="273"/>
        <v/>
      </c>
      <c r="AM337" s="244" t="str">
        <f t="shared" si="274"/>
        <v/>
      </c>
      <c r="AN337" s="136" t="str">
        <f t="shared" si="289"/>
        <v/>
      </c>
      <c r="AO337" s="136" t="str">
        <f t="shared" si="289"/>
        <v/>
      </c>
      <c r="AP337" s="136" t="str">
        <f t="shared" si="289"/>
        <v/>
      </c>
      <c r="AQ337" s="136" t="str">
        <f t="shared" si="289"/>
        <v/>
      </c>
      <c r="AR337" s="136" t="str">
        <f t="shared" si="289"/>
        <v/>
      </c>
      <c r="AS337" s="292">
        <v>0</v>
      </c>
      <c r="AT337" s="292">
        <f t="shared" si="288"/>
        <v>1.621527777777778E-2</v>
      </c>
      <c r="AU337" s="292" t="str">
        <f>draw!M$252</f>
        <v>0:1:46</v>
      </c>
      <c r="AV337" s="292">
        <f t="shared" si="264"/>
        <v>1.4629629629629631E-2</v>
      </c>
      <c r="AW337" s="293">
        <f t="shared" si="275"/>
        <v>0</v>
      </c>
      <c r="AX337" s="293">
        <f t="shared" si="276"/>
        <v>0</v>
      </c>
      <c r="AY337" s="293">
        <f t="shared" si="277"/>
        <v>0</v>
      </c>
      <c r="AZ337" s="293">
        <f t="shared" si="278"/>
        <v>21</v>
      </c>
      <c r="BA337" s="293">
        <f t="shared" si="279"/>
        <v>23</v>
      </c>
      <c r="BB337" s="293">
        <f t="shared" si="280"/>
        <v>0</v>
      </c>
      <c r="BC337" s="293">
        <f t="shared" si="281"/>
        <v>46</v>
      </c>
      <c r="BD337" s="293">
        <f t="shared" si="282"/>
        <v>1</v>
      </c>
      <c r="BE337" s="293">
        <f t="shared" si="283"/>
        <v>0</v>
      </c>
      <c r="BF337" s="294">
        <f t="shared" si="265"/>
        <v>1264</v>
      </c>
      <c r="BG337" s="294">
        <f t="shared" si="284"/>
        <v>1264</v>
      </c>
      <c r="BI337" s="136">
        <f t="shared" si="285"/>
        <v>0</v>
      </c>
    </row>
    <row r="338" spans="1:61" ht="13" hidden="1" thickBot="1" x14ac:dyDescent="0.3">
      <c r="A338" s="286">
        <f>draw!A338</f>
        <v>0</v>
      </c>
      <c r="B338" s="286">
        <f>draw!B338</f>
        <v>0</v>
      </c>
      <c r="C338" s="286">
        <f>draw!C338</f>
        <v>0</v>
      </c>
      <c r="D338" s="286">
        <f>draw!E338</f>
        <v>0</v>
      </c>
      <c r="E338" s="287">
        <f>dressage!AC338</f>
        <v>0</v>
      </c>
      <c r="F338" s="288"/>
      <c r="G338" s="289"/>
      <c r="H338" s="247"/>
      <c r="I338" s="247"/>
      <c r="J338" s="247"/>
      <c r="K338" s="247"/>
      <c r="L338" s="247"/>
      <c r="M338" s="247"/>
      <c r="N338" s="247"/>
      <c r="O338" s="247"/>
      <c r="P338" s="247"/>
      <c r="Q338" s="247"/>
      <c r="R338" s="247"/>
      <c r="S338" s="247"/>
      <c r="T338" s="247"/>
      <c r="U338" s="247"/>
      <c r="V338" s="247"/>
      <c r="W338" s="247"/>
      <c r="X338" s="247"/>
      <c r="Y338" s="247"/>
      <c r="Z338" s="247"/>
      <c r="AA338" s="247"/>
      <c r="AB338" s="247"/>
      <c r="AC338" s="247" t="s">
        <v>48</v>
      </c>
      <c r="AD338" s="290">
        <f t="shared" si="286"/>
        <v>1.621527777777778E-2</v>
      </c>
      <c r="AE338" s="291">
        <f t="shared" si="267"/>
        <v>505.6</v>
      </c>
      <c r="AF338" s="291">
        <f t="shared" si="268"/>
        <v>505.6</v>
      </c>
      <c r="AG338" s="248">
        <f t="shared" si="269"/>
        <v>505.6</v>
      </c>
      <c r="AH338" s="246" t="e">
        <f t="shared" si="287"/>
        <v>#N/A</v>
      </c>
      <c r="AI338" s="244" t="str">
        <f t="shared" si="270"/>
        <v/>
      </c>
      <c r="AJ338" s="244" t="str">
        <f t="shared" si="271"/>
        <v/>
      </c>
      <c r="AK338" s="244" t="str">
        <f t="shared" si="272"/>
        <v/>
      </c>
      <c r="AL338" s="244" t="str">
        <f t="shared" si="273"/>
        <v/>
      </c>
      <c r="AM338" s="244" t="str">
        <f t="shared" si="274"/>
        <v/>
      </c>
      <c r="AN338" s="136" t="str">
        <f t="shared" si="289"/>
        <v/>
      </c>
      <c r="AO338" s="136" t="str">
        <f t="shared" si="289"/>
        <v/>
      </c>
      <c r="AP338" s="136" t="str">
        <f t="shared" si="289"/>
        <v/>
      </c>
      <c r="AQ338" s="136" t="str">
        <f t="shared" si="289"/>
        <v/>
      </c>
      <c r="AR338" s="136" t="str">
        <f t="shared" si="289"/>
        <v/>
      </c>
      <c r="AS338" s="292">
        <v>0</v>
      </c>
      <c r="AT338" s="292">
        <f t="shared" si="288"/>
        <v>1.621527777777778E-2</v>
      </c>
      <c r="AU338" s="292" t="str">
        <f>draw!M$252</f>
        <v>0:1:46</v>
      </c>
      <c r="AV338" s="292">
        <f t="shared" si="264"/>
        <v>1.4629629629629631E-2</v>
      </c>
      <c r="AW338" s="293">
        <f t="shared" si="275"/>
        <v>0</v>
      </c>
      <c r="AX338" s="293">
        <f t="shared" si="276"/>
        <v>0</v>
      </c>
      <c r="AY338" s="293">
        <f t="shared" si="277"/>
        <v>0</v>
      </c>
      <c r="AZ338" s="293">
        <f t="shared" si="278"/>
        <v>21</v>
      </c>
      <c r="BA338" s="293">
        <f t="shared" si="279"/>
        <v>23</v>
      </c>
      <c r="BB338" s="293">
        <f t="shared" si="280"/>
        <v>0</v>
      </c>
      <c r="BC338" s="293">
        <f t="shared" si="281"/>
        <v>46</v>
      </c>
      <c r="BD338" s="293">
        <f t="shared" si="282"/>
        <v>1</v>
      </c>
      <c r="BE338" s="293">
        <f t="shared" si="283"/>
        <v>0</v>
      </c>
      <c r="BF338" s="294">
        <f t="shared" si="265"/>
        <v>1264</v>
      </c>
      <c r="BG338" s="294">
        <f t="shared" si="284"/>
        <v>1264</v>
      </c>
      <c r="BI338" s="136">
        <f t="shared" si="285"/>
        <v>0</v>
      </c>
    </row>
    <row r="339" spans="1:61" ht="13" hidden="1" thickBot="1" x14ac:dyDescent="0.3">
      <c r="A339" s="286">
        <f>draw!A339</f>
        <v>0</v>
      </c>
      <c r="B339" s="286">
        <f>draw!B339</f>
        <v>0</v>
      </c>
      <c r="C339" s="286">
        <f>draw!C339</f>
        <v>0</v>
      </c>
      <c r="D339" s="286">
        <f>draw!E339</f>
        <v>0</v>
      </c>
      <c r="E339" s="287">
        <f>dressage!AC339</f>
        <v>0</v>
      </c>
      <c r="F339" s="288"/>
      <c r="G339" s="289"/>
      <c r="H339" s="247"/>
      <c r="I339" s="247"/>
      <c r="J339" s="247"/>
      <c r="K339" s="247"/>
      <c r="L339" s="247"/>
      <c r="M339" s="247"/>
      <c r="N339" s="247"/>
      <c r="O339" s="247"/>
      <c r="P339" s="247"/>
      <c r="Q339" s="247"/>
      <c r="R339" s="247"/>
      <c r="S339" s="247"/>
      <c r="T339" s="247"/>
      <c r="U339" s="247"/>
      <c r="V339" s="247"/>
      <c r="W339" s="247"/>
      <c r="X339" s="247"/>
      <c r="Y339" s="247"/>
      <c r="Z339" s="247"/>
      <c r="AA339" s="247"/>
      <c r="AB339" s="247"/>
      <c r="AC339" s="247" t="s">
        <v>48</v>
      </c>
      <c r="AD339" s="290">
        <f t="shared" si="286"/>
        <v>1.621527777777778E-2</v>
      </c>
      <c r="AE339" s="291">
        <f t="shared" si="267"/>
        <v>505.6</v>
      </c>
      <c r="AF339" s="291">
        <f t="shared" si="268"/>
        <v>505.6</v>
      </c>
      <c r="AG339" s="248">
        <f t="shared" si="269"/>
        <v>505.6</v>
      </c>
      <c r="AH339" s="246" t="e">
        <f t="shared" si="287"/>
        <v>#N/A</v>
      </c>
      <c r="AI339" s="244" t="str">
        <f t="shared" si="270"/>
        <v/>
      </c>
      <c r="AJ339" s="244" t="str">
        <f t="shared" si="271"/>
        <v/>
      </c>
      <c r="AK339" s="244" t="str">
        <f t="shared" si="272"/>
        <v/>
      </c>
      <c r="AL339" s="244" t="str">
        <f t="shared" si="273"/>
        <v/>
      </c>
      <c r="AM339" s="244" t="str">
        <f t="shared" si="274"/>
        <v/>
      </c>
      <c r="AN339" s="136" t="str">
        <f t="shared" si="289"/>
        <v/>
      </c>
      <c r="AO339" s="136" t="str">
        <f t="shared" si="289"/>
        <v/>
      </c>
      <c r="AP339" s="136" t="str">
        <f t="shared" si="289"/>
        <v/>
      </c>
      <c r="AQ339" s="136" t="str">
        <f t="shared" si="289"/>
        <v/>
      </c>
      <c r="AR339" s="136" t="str">
        <f t="shared" si="289"/>
        <v/>
      </c>
      <c r="AS339" s="292">
        <v>0</v>
      </c>
      <c r="AT339" s="292">
        <f t="shared" si="288"/>
        <v>1.621527777777778E-2</v>
      </c>
      <c r="AU339" s="292" t="str">
        <f>draw!M$252</f>
        <v>0:1:46</v>
      </c>
      <c r="AV339" s="292">
        <f t="shared" si="264"/>
        <v>1.4629629629629631E-2</v>
      </c>
      <c r="AW339" s="293">
        <f t="shared" si="275"/>
        <v>0</v>
      </c>
      <c r="AX339" s="293">
        <f t="shared" si="276"/>
        <v>0</v>
      </c>
      <c r="AY339" s="293">
        <f t="shared" si="277"/>
        <v>0</v>
      </c>
      <c r="AZ339" s="293">
        <f t="shared" si="278"/>
        <v>21</v>
      </c>
      <c r="BA339" s="293">
        <f t="shared" si="279"/>
        <v>23</v>
      </c>
      <c r="BB339" s="293">
        <f t="shared" si="280"/>
        <v>0</v>
      </c>
      <c r="BC339" s="293">
        <f t="shared" si="281"/>
        <v>46</v>
      </c>
      <c r="BD339" s="293">
        <f t="shared" si="282"/>
        <v>1</v>
      </c>
      <c r="BE339" s="293">
        <f t="shared" si="283"/>
        <v>0</v>
      </c>
      <c r="BF339" s="294">
        <f t="shared" si="265"/>
        <v>1264</v>
      </c>
      <c r="BG339" s="294">
        <f t="shared" si="284"/>
        <v>1264</v>
      </c>
      <c r="BI339" s="136">
        <f t="shared" si="285"/>
        <v>0</v>
      </c>
    </row>
    <row r="340" spans="1:61" ht="13" hidden="1" thickBot="1" x14ac:dyDescent="0.3">
      <c r="A340" s="286">
        <f>draw!A340</f>
        <v>0</v>
      </c>
      <c r="B340" s="286">
        <f>draw!B340</f>
        <v>0</v>
      </c>
      <c r="C340" s="286">
        <f>draw!C340</f>
        <v>0</v>
      </c>
      <c r="D340" s="286">
        <f>draw!E340</f>
        <v>0</v>
      </c>
      <c r="E340" s="287">
        <f>dressage!AC340</f>
        <v>0</v>
      </c>
      <c r="F340" s="288"/>
      <c r="G340" s="289"/>
      <c r="H340" s="247"/>
      <c r="I340" s="247"/>
      <c r="J340" s="247"/>
      <c r="K340" s="247"/>
      <c r="L340" s="247"/>
      <c r="M340" s="247"/>
      <c r="N340" s="247"/>
      <c r="O340" s="247"/>
      <c r="P340" s="247"/>
      <c r="Q340" s="247"/>
      <c r="R340" s="247"/>
      <c r="S340" s="247"/>
      <c r="T340" s="247"/>
      <c r="U340" s="247"/>
      <c r="V340" s="247"/>
      <c r="W340" s="247"/>
      <c r="X340" s="247"/>
      <c r="Y340" s="247"/>
      <c r="Z340" s="247"/>
      <c r="AA340" s="247"/>
      <c r="AB340" s="247"/>
      <c r="AC340" s="247" t="s">
        <v>48</v>
      </c>
      <c r="AD340" s="290">
        <f t="shared" si="286"/>
        <v>1.621527777777778E-2</v>
      </c>
      <c r="AE340" s="291">
        <f t="shared" si="267"/>
        <v>505.6</v>
      </c>
      <c r="AF340" s="291">
        <f t="shared" si="268"/>
        <v>505.6</v>
      </c>
      <c r="AG340" s="248">
        <f t="shared" si="269"/>
        <v>505.6</v>
      </c>
      <c r="AH340" s="246" t="e">
        <f t="shared" si="287"/>
        <v>#N/A</v>
      </c>
      <c r="AI340" s="244" t="str">
        <f t="shared" si="270"/>
        <v/>
      </c>
      <c r="AJ340" s="244" t="str">
        <f t="shared" si="271"/>
        <v/>
      </c>
      <c r="AK340" s="244" t="str">
        <f t="shared" si="272"/>
        <v/>
      </c>
      <c r="AL340" s="244" t="str">
        <f t="shared" si="273"/>
        <v/>
      </c>
      <c r="AM340" s="244" t="str">
        <f t="shared" si="274"/>
        <v/>
      </c>
      <c r="AN340" s="136" t="str">
        <f t="shared" si="289"/>
        <v/>
      </c>
      <c r="AO340" s="136" t="str">
        <f t="shared" si="289"/>
        <v/>
      </c>
      <c r="AP340" s="136" t="str">
        <f t="shared" si="289"/>
        <v/>
      </c>
      <c r="AQ340" s="136" t="str">
        <f t="shared" si="289"/>
        <v/>
      </c>
      <c r="AR340" s="136" t="str">
        <f t="shared" si="289"/>
        <v/>
      </c>
      <c r="AS340" s="292">
        <v>0</v>
      </c>
      <c r="AT340" s="292">
        <f t="shared" si="288"/>
        <v>1.621527777777778E-2</v>
      </c>
      <c r="AU340" s="292" t="str">
        <f>draw!M$252</f>
        <v>0:1:46</v>
      </c>
      <c r="AV340" s="292">
        <f t="shared" si="264"/>
        <v>1.4629629629629631E-2</v>
      </c>
      <c r="AW340" s="293">
        <f t="shared" si="275"/>
        <v>0</v>
      </c>
      <c r="AX340" s="293">
        <f t="shared" si="276"/>
        <v>0</v>
      </c>
      <c r="AY340" s="293">
        <f t="shared" si="277"/>
        <v>0</v>
      </c>
      <c r="AZ340" s="293">
        <f t="shared" si="278"/>
        <v>21</v>
      </c>
      <c r="BA340" s="293">
        <f t="shared" si="279"/>
        <v>23</v>
      </c>
      <c r="BB340" s="293">
        <f t="shared" si="280"/>
        <v>0</v>
      </c>
      <c r="BC340" s="293">
        <f t="shared" si="281"/>
        <v>46</v>
      </c>
      <c r="BD340" s="293">
        <f t="shared" si="282"/>
        <v>1</v>
      </c>
      <c r="BE340" s="293">
        <f t="shared" si="283"/>
        <v>0</v>
      </c>
      <c r="BF340" s="294">
        <f t="shared" si="265"/>
        <v>1264</v>
      </c>
      <c r="BG340" s="294">
        <f t="shared" si="284"/>
        <v>1264</v>
      </c>
      <c r="BI340" s="136">
        <f t="shared" si="285"/>
        <v>0</v>
      </c>
    </row>
    <row r="341" spans="1:61" ht="13" hidden="1" thickBot="1" x14ac:dyDescent="0.3">
      <c r="A341" s="286">
        <f>draw!A341</f>
        <v>0</v>
      </c>
      <c r="B341" s="286">
        <f>draw!B341</f>
        <v>0</v>
      </c>
      <c r="C341" s="286">
        <f>draw!C341</f>
        <v>0</v>
      </c>
      <c r="D341" s="286">
        <f>draw!E341</f>
        <v>0</v>
      </c>
      <c r="E341" s="287">
        <f>dressage!AC341</f>
        <v>0</v>
      </c>
      <c r="F341" s="288"/>
      <c r="G341" s="289"/>
      <c r="H341" s="247"/>
      <c r="I341" s="247"/>
      <c r="J341" s="247"/>
      <c r="K341" s="247"/>
      <c r="L341" s="247"/>
      <c r="M341" s="247"/>
      <c r="N341" s="247"/>
      <c r="O341" s="247"/>
      <c r="P341" s="247"/>
      <c r="Q341" s="247"/>
      <c r="R341" s="247"/>
      <c r="S341" s="247"/>
      <c r="T341" s="247"/>
      <c r="U341" s="247"/>
      <c r="V341" s="247"/>
      <c r="W341" s="247"/>
      <c r="X341" s="247"/>
      <c r="Y341" s="247"/>
      <c r="Z341" s="247"/>
      <c r="AA341" s="247"/>
      <c r="AB341" s="247"/>
      <c r="AC341" s="247" t="s">
        <v>48</v>
      </c>
      <c r="AD341" s="290">
        <f t="shared" si="286"/>
        <v>1.621527777777778E-2</v>
      </c>
      <c r="AE341" s="291">
        <f t="shared" si="267"/>
        <v>505.6</v>
      </c>
      <c r="AF341" s="291">
        <f t="shared" si="268"/>
        <v>505.6</v>
      </c>
      <c r="AG341" s="248">
        <f t="shared" si="269"/>
        <v>505.6</v>
      </c>
      <c r="AH341" s="246" t="e">
        <f t="shared" si="287"/>
        <v>#N/A</v>
      </c>
      <c r="AI341" s="244" t="str">
        <f t="shared" si="270"/>
        <v/>
      </c>
      <c r="AJ341" s="244" t="str">
        <f t="shared" si="271"/>
        <v/>
      </c>
      <c r="AK341" s="244" t="str">
        <f t="shared" si="272"/>
        <v/>
      </c>
      <c r="AL341" s="244" t="str">
        <f t="shared" si="273"/>
        <v/>
      </c>
      <c r="AM341" s="244" t="str">
        <f t="shared" si="274"/>
        <v/>
      </c>
      <c r="AN341" s="136" t="str">
        <f t="shared" si="289"/>
        <v/>
      </c>
      <c r="AO341" s="136" t="str">
        <f t="shared" si="289"/>
        <v/>
      </c>
      <c r="AP341" s="136" t="str">
        <f t="shared" si="289"/>
        <v/>
      </c>
      <c r="AQ341" s="136" t="str">
        <f t="shared" si="289"/>
        <v/>
      </c>
      <c r="AR341" s="136" t="str">
        <f t="shared" si="289"/>
        <v/>
      </c>
      <c r="AS341" s="292">
        <v>0</v>
      </c>
      <c r="AT341" s="292">
        <f t="shared" si="288"/>
        <v>1.621527777777778E-2</v>
      </c>
      <c r="AU341" s="292" t="str">
        <f>draw!M$252</f>
        <v>0:1:46</v>
      </c>
      <c r="AV341" s="292">
        <f t="shared" si="264"/>
        <v>1.4629629629629631E-2</v>
      </c>
      <c r="AW341" s="293">
        <f t="shared" si="275"/>
        <v>0</v>
      </c>
      <c r="AX341" s="293">
        <f t="shared" si="276"/>
        <v>0</v>
      </c>
      <c r="AY341" s="293">
        <f t="shared" si="277"/>
        <v>0</v>
      </c>
      <c r="AZ341" s="293">
        <f t="shared" si="278"/>
        <v>21</v>
      </c>
      <c r="BA341" s="293">
        <f t="shared" si="279"/>
        <v>23</v>
      </c>
      <c r="BB341" s="293">
        <f t="shared" si="280"/>
        <v>0</v>
      </c>
      <c r="BC341" s="293">
        <f t="shared" si="281"/>
        <v>46</v>
      </c>
      <c r="BD341" s="293">
        <f t="shared" si="282"/>
        <v>1</v>
      </c>
      <c r="BE341" s="293">
        <f t="shared" si="283"/>
        <v>0</v>
      </c>
      <c r="BF341" s="294">
        <f t="shared" si="265"/>
        <v>1264</v>
      </c>
      <c r="BG341" s="294">
        <f t="shared" si="284"/>
        <v>1264</v>
      </c>
      <c r="BI341" s="136">
        <f t="shared" si="285"/>
        <v>0</v>
      </c>
    </row>
    <row r="342" spans="1:61" hidden="1" x14ac:dyDescent="0.25"/>
  </sheetData>
  <phoneticPr fontId="0" type="noConversion"/>
  <printOptions horizontalCentered="1"/>
  <pageMargins left="0.27559055118110198" right="0.31" top="0.511811023622047" bottom="0.66929133858267698" header="0.511811023622047" footer="0.511811023622047"/>
  <pageSetup paperSize="9" scale="71" orientation="landscape" r:id="rId1"/>
  <headerFooter alignWithMargins="0">
    <oddFooter>&amp;L&amp;T</oddFooter>
  </headerFooter>
  <rowBreaks count="4" manualBreakCount="4">
    <brk id="34" max="33" man="1"/>
    <brk id="68" max="33" man="1"/>
    <brk id="102" max="33" man="1"/>
    <brk id="206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7"/>
  <sheetViews>
    <sheetView zoomScale="85" zoomScaleNormal="85" workbookViewId="0">
      <selection activeCell="AC81" sqref="AC81"/>
    </sheetView>
  </sheetViews>
  <sheetFormatPr defaultRowHeight="13" x14ac:dyDescent="0.3"/>
  <cols>
    <col min="1" max="1" width="8.1796875" customWidth="1"/>
    <col min="2" max="2" width="22" customWidth="1"/>
    <col min="3" max="3" width="10.26953125" bestFit="1" customWidth="1"/>
    <col min="4" max="4" width="14.81640625" customWidth="1"/>
    <col min="5" max="5" width="7.453125" customWidth="1"/>
    <col min="6" max="9" width="4.08984375" bestFit="1" customWidth="1"/>
    <col min="10" max="10" width="3.08984375" bestFit="1" customWidth="1"/>
    <col min="11" max="18" width="4.08984375" bestFit="1" customWidth="1"/>
    <col min="19" max="19" width="3.08984375" bestFit="1" customWidth="1"/>
    <col min="20" max="23" width="4.08984375" bestFit="1" customWidth="1"/>
    <col min="24" max="26" width="3.08984375" bestFit="1" customWidth="1"/>
    <col min="27" max="27" width="10" bestFit="1" customWidth="1"/>
    <col min="28" max="28" width="5.81640625" bestFit="1" customWidth="1"/>
    <col min="29" max="29" width="9.453125" style="32" customWidth="1"/>
    <col min="30" max="30" width="5.453125" style="30" customWidth="1"/>
  </cols>
  <sheetData>
    <row r="1" spans="1:30" x14ac:dyDescent="0.3">
      <c r="A1" t="str">
        <f>draw!A1</f>
        <v>DURAL PONY CLUB CLOSED ODE 2017</v>
      </c>
    </row>
    <row r="2" spans="1:30" x14ac:dyDescent="0.3">
      <c r="A2" t="str">
        <f>draw!A2</f>
        <v>A Grade</v>
      </c>
      <c r="B2">
        <f>draw!B2</f>
        <v>0</v>
      </c>
      <c r="C2">
        <f>draw!C2</f>
        <v>0</v>
      </c>
      <c r="D2" t="str">
        <f>A2</f>
        <v>A Grade</v>
      </c>
      <c r="F2" s="27" t="s">
        <v>123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/>
      <c r="AC2" s="33"/>
      <c r="AD2" s="31"/>
    </row>
    <row r="3" spans="1:30" s="119" customFormat="1" ht="38" thickBot="1" x14ac:dyDescent="0.3">
      <c r="A3" s="119" t="str">
        <f>draw!A3</f>
        <v>No</v>
      </c>
      <c r="B3" s="119" t="str">
        <f>draw!B3</f>
        <v>Name</v>
      </c>
      <c r="C3" s="119" t="str">
        <f>draw!C3</f>
        <v>Surname</v>
      </c>
      <c r="D3" s="119" t="str">
        <f>draw!D3</f>
        <v>Horse</v>
      </c>
      <c r="E3" s="119" t="str">
        <f>draw!E3</f>
        <v>Club</v>
      </c>
      <c r="F3" s="119">
        <f>'d''age tests'!B19</f>
        <v>1</v>
      </c>
      <c r="G3" s="119">
        <f>'d''age tests'!C19</f>
        <v>2</v>
      </c>
      <c r="H3" s="119">
        <f>'d''age tests'!D19</f>
        <v>3</v>
      </c>
      <c r="I3" s="119">
        <f>'d''age tests'!E19</f>
        <v>4</v>
      </c>
      <c r="J3" s="119">
        <f>'d''age tests'!F19</f>
        <v>5</v>
      </c>
      <c r="K3" s="119">
        <f>'d''age tests'!G19</f>
        <v>6</v>
      </c>
      <c r="L3" s="119">
        <f>'d''age tests'!H19</f>
        <v>7</v>
      </c>
      <c r="M3" s="119">
        <f>'d''age tests'!I19</f>
        <v>8</v>
      </c>
      <c r="N3" s="119">
        <f>'d''age tests'!J19</f>
        <v>9</v>
      </c>
      <c r="O3" s="119">
        <f>'d''age tests'!K19</f>
        <v>10</v>
      </c>
      <c r="P3" s="119">
        <f>'d''age tests'!L19</f>
        <v>11</v>
      </c>
      <c r="Q3" s="119">
        <f>'d''age tests'!M19</f>
        <v>12</v>
      </c>
      <c r="R3" s="119">
        <f>'d''age tests'!N19</f>
        <v>13</v>
      </c>
      <c r="S3" s="119">
        <f>'d''age tests'!O19</f>
        <v>14</v>
      </c>
      <c r="T3" s="119">
        <f>'d''age tests'!P19</f>
        <v>15</v>
      </c>
      <c r="U3" s="119">
        <f>'d''age tests'!Q19</f>
        <v>16</v>
      </c>
      <c r="V3" s="119">
        <f>'d''age tests'!R19</f>
        <v>17</v>
      </c>
      <c r="W3" s="119" t="str">
        <f>'d''age tests'!S19</f>
        <v>c1</v>
      </c>
      <c r="X3" s="119" t="str">
        <f>'d''age tests'!T19</f>
        <v>c2</v>
      </c>
      <c r="Y3" s="119" t="str">
        <f>'d''age tests'!U19</f>
        <v>c3</v>
      </c>
      <c r="Z3" s="119" t="str">
        <f>'d''age tests'!V19</f>
        <v>c4</v>
      </c>
      <c r="AA3" s="119" t="s">
        <v>37</v>
      </c>
      <c r="AB3" s="119" t="s">
        <v>53</v>
      </c>
      <c r="AC3" s="120" t="s">
        <v>32</v>
      </c>
      <c r="AD3" s="121" t="s">
        <v>44</v>
      </c>
    </row>
    <row r="4" spans="1:30" ht="13.5" thickTop="1" x14ac:dyDescent="0.3">
      <c r="A4" s="35">
        <f>draw!A4</f>
        <v>1</v>
      </c>
      <c r="B4" s="160" t="str">
        <f>draw!B4</f>
        <v>Lauren Giulieri</v>
      </c>
      <c r="C4" s="35">
        <f>draw!C4</f>
        <v>0</v>
      </c>
      <c r="D4" s="160" t="str">
        <f>draw!D4</f>
        <v>Summerline Feline</v>
      </c>
      <c r="E4" s="160" t="str">
        <f>draw!E4</f>
        <v>DUR</v>
      </c>
      <c r="AB4">
        <v>179.5</v>
      </c>
      <c r="AC4" s="34">
        <f t="shared" ref="AC4:AC33" si="0">((AD$4-AB4)/AD$4)*150</f>
        <v>50.277777777777779</v>
      </c>
      <c r="AD4" s="30">
        <v>270</v>
      </c>
    </row>
    <row r="5" spans="1:30" x14ac:dyDescent="0.3">
      <c r="A5" s="35">
        <f>draw!A5</f>
        <v>2</v>
      </c>
      <c r="B5" t="str">
        <f>draw!B5</f>
        <v>Rachel Temm</v>
      </c>
      <c r="C5">
        <f>draw!C5</f>
        <v>0</v>
      </c>
      <c r="D5" t="str">
        <f>draw!D5</f>
        <v>Cece Moscato</v>
      </c>
      <c r="E5" t="str">
        <f>draw!E5</f>
        <v>FHPC</v>
      </c>
      <c r="AB5">
        <v>187</v>
      </c>
      <c r="AC5" s="34">
        <f t="shared" si="0"/>
        <v>46.111111111111114</v>
      </c>
    </row>
    <row r="6" spans="1:30" hidden="1" x14ac:dyDescent="0.3">
      <c r="A6" s="35">
        <f>draw!A6</f>
        <v>0</v>
      </c>
      <c r="B6">
        <f>draw!B6</f>
        <v>0</v>
      </c>
      <c r="C6">
        <f>draw!C6</f>
        <v>0</v>
      </c>
      <c r="D6">
        <f>draw!D6</f>
        <v>0</v>
      </c>
      <c r="E6">
        <f>draw!E6</f>
        <v>0</v>
      </c>
      <c r="AB6">
        <f t="shared" ref="AB6:AB35" si="1">SUM(F6:Z6)-AA6</f>
        <v>0</v>
      </c>
      <c r="AC6" s="34">
        <f t="shared" si="0"/>
        <v>150</v>
      </c>
    </row>
    <row r="7" spans="1:30" hidden="1" x14ac:dyDescent="0.3">
      <c r="A7" s="35">
        <f>draw!A7</f>
        <v>0</v>
      </c>
      <c r="B7">
        <f>draw!B7</f>
        <v>0</v>
      </c>
      <c r="C7">
        <f>draw!C7</f>
        <v>0</v>
      </c>
      <c r="D7">
        <f>draw!D7</f>
        <v>0</v>
      </c>
      <c r="E7">
        <f>draw!E7</f>
        <v>0</v>
      </c>
      <c r="AB7">
        <f t="shared" si="1"/>
        <v>0</v>
      </c>
      <c r="AC7" s="34">
        <f t="shared" si="0"/>
        <v>150</v>
      </c>
    </row>
    <row r="8" spans="1:30" hidden="1" x14ac:dyDescent="0.3">
      <c r="A8" s="35">
        <f>draw!A8</f>
        <v>0</v>
      </c>
      <c r="B8">
        <f>draw!B8</f>
        <v>0</v>
      </c>
      <c r="C8">
        <f>draw!C8</f>
        <v>0</v>
      </c>
      <c r="D8">
        <f>draw!D8</f>
        <v>0</v>
      </c>
      <c r="E8">
        <f>draw!E8</f>
        <v>0</v>
      </c>
      <c r="AB8">
        <f t="shared" si="1"/>
        <v>0</v>
      </c>
      <c r="AC8" s="34">
        <f t="shared" si="0"/>
        <v>150</v>
      </c>
    </row>
    <row r="9" spans="1:30" hidden="1" x14ac:dyDescent="0.3">
      <c r="A9" s="35">
        <f>draw!A9</f>
        <v>0</v>
      </c>
      <c r="B9">
        <f>draw!B9</f>
        <v>0</v>
      </c>
      <c r="C9">
        <f>draw!C9</f>
        <v>0</v>
      </c>
      <c r="D9">
        <f>draw!D9</f>
        <v>0</v>
      </c>
      <c r="E9">
        <f>draw!E9</f>
        <v>0</v>
      </c>
      <c r="AB9">
        <f t="shared" si="1"/>
        <v>0</v>
      </c>
      <c r="AC9" s="34">
        <f t="shared" si="0"/>
        <v>150</v>
      </c>
    </row>
    <row r="10" spans="1:30" hidden="1" x14ac:dyDescent="0.3">
      <c r="A10" s="35">
        <f>draw!A10</f>
        <v>0</v>
      </c>
      <c r="B10">
        <f>draw!B10</f>
        <v>0</v>
      </c>
      <c r="C10">
        <f>draw!C10</f>
        <v>0</v>
      </c>
      <c r="D10">
        <f>draw!D10</f>
        <v>0</v>
      </c>
      <c r="E10">
        <f>draw!E10</f>
        <v>0</v>
      </c>
      <c r="AB10">
        <f t="shared" si="1"/>
        <v>0</v>
      </c>
      <c r="AC10" s="34">
        <f t="shared" si="0"/>
        <v>150</v>
      </c>
    </row>
    <row r="11" spans="1:30" hidden="1" x14ac:dyDescent="0.3">
      <c r="A11" s="35">
        <f>draw!A11</f>
        <v>0</v>
      </c>
      <c r="B11">
        <f>draw!B11</f>
        <v>0</v>
      </c>
      <c r="C11">
        <f>draw!C11</f>
        <v>0</v>
      </c>
      <c r="D11">
        <f>draw!D11</f>
        <v>0</v>
      </c>
      <c r="E11">
        <f>draw!E11</f>
        <v>0</v>
      </c>
      <c r="AB11">
        <f t="shared" si="1"/>
        <v>0</v>
      </c>
      <c r="AC11" s="34">
        <f t="shared" si="0"/>
        <v>150</v>
      </c>
    </row>
    <row r="12" spans="1:30" hidden="1" x14ac:dyDescent="0.3">
      <c r="A12" s="35">
        <f>draw!A12</f>
        <v>0</v>
      </c>
      <c r="B12">
        <f>draw!B12</f>
        <v>0</v>
      </c>
      <c r="C12">
        <f>draw!C12</f>
        <v>0</v>
      </c>
      <c r="D12">
        <f>draw!D12</f>
        <v>0</v>
      </c>
      <c r="E12">
        <f>draw!E12</f>
        <v>0</v>
      </c>
      <c r="AB12">
        <f t="shared" si="1"/>
        <v>0</v>
      </c>
      <c r="AC12" s="34">
        <f t="shared" si="0"/>
        <v>150</v>
      </c>
    </row>
    <row r="13" spans="1:30" hidden="1" x14ac:dyDescent="0.3">
      <c r="A13" s="35">
        <f>draw!A13</f>
        <v>0</v>
      </c>
      <c r="B13">
        <f>draw!B13</f>
        <v>0</v>
      </c>
      <c r="C13">
        <f>draw!C13</f>
        <v>0</v>
      </c>
      <c r="D13">
        <f>draw!D13</f>
        <v>0</v>
      </c>
      <c r="E13">
        <f>draw!E13</f>
        <v>0</v>
      </c>
      <c r="AB13">
        <f t="shared" si="1"/>
        <v>0</v>
      </c>
      <c r="AC13" s="34">
        <f t="shared" si="0"/>
        <v>150</v>
      </c>
    </row>
    <row r="14" spans="1:30" hidden="1" x14ac:dyDescent="0.3">
      <c r="A14" s="35">
        <f>draw!A14</f>
        <v>0</v>
      </c>
      <c r="B14">
        <f>draw!B14</f>
        <v>0</v>
      </c>
      <c r="C14">
        <f>draw!C14</f>
        <v>0</v>
      </c>
      <c r="D14">
        <f>draw!D14</f>
        <v>0</v>
      </c>
      <c r="E14">
        <f>draw!E14</f>
        <v>0</v>
      </c>
      <c r="AB14">
        <f t="shared" si="1"/>
        <v>0</v>
      </c>
      <c r="AC14" s="34">
        <f t="shared" si="0"/>
        <v>150</v>
      </c>
    </row>
    <row r="15" spans="1:30" hidden="1" x14ac:dyDescent="0.3">
      <c r="A15" s="35">
        <f>draw!A15</f>
        <v>0</v>
      </c>
      <c r="B15">
        <f>draw!B15</f>
        <v>0</v>
      </c>
      <c r="C15">
        <f>draw!C15</f>
        <v>0</v>
      </c>
      <c r="D15">
        <f>draw!D15</f>
        <v>0</v>
      </c>
      <c r="E15">
        <f>draw!E15</f>
        <v>0</v>
      </c>
      <c r="AB15">
        <f t="shared" si="1"/>
        <v>0</v>
      </c>
      <c r="AC15" s="34">
        <f t="shared" si="0"/>
        <v>150</v>
      </c>
    </row>
    <row r="16" spans="1:30" hidden="1" x14ac:dyDescent="0.3">
      <c r="A16" s="35">
        <f>draw!A16</f>
        <v>0</v>
      </c>
      <c r="B16">
        <f>draw!B16</f>
        <v>0</v>
      </c>
      <c r="C16">
        <f>draw!C16</f>
        <v>0</v>
      </c>
      <c r="D16">
        <f>draw!D16</f>
        <v>0</v>
      </c>
      <c r="E16">
        <f>draw!E16</f>
        <v>0</v>
      </c>
      <c r="AB16">
        <f t="shared" si="1"/>
        <v>0</v>
      </c>
      <c r="AC16" s="34">
        <f t="shared" si="0"/>
        <v>150</v>
      </c>
    </row>
    <row r="17" spans="1:29" hidden="1" x14ac:dyDescent="0.3">
      <c r="A17" s="35">
        <f>draw!A17</f>
        <v>0</v>
      </c>
      <c r="B17">
        <f>draw!B17</f>
        <v>0</v>
      </c>
      <c r="C17">
        <f>draw!C17</f>
        <v>0</v>
      </c>
      <c r="D17">
        <f>draw!D17</f>
        <v>0</v>
      </c>
      <c r="E17">
        <f>draw!E17</f>
        <v>0</v>
      </c>
      <c r="AB17">
        <f t="shared" si="1"/>
        <v>0</v>
      </c>
      <c r="AC17" s="34">
        <f t="shared" si="0"/>
        <v>150</v>
      </c>
    </row>
    <row r="18" spans="1:29" hidden="1" x14ac:dyDescent="0.3">
      <c r="A18" s="35">
        <f>draw!A18</f>
        <v>0</v>
      </c>
      <c r="B18">
        <f>draw!B18</f>
        <v>0</v>
      </c>
      <c r="C18">
        <f>draw!C18</f>
        <v>0</v>
      </c>
      <c r="D18">
        <f>draw!D18</f>
        <v>0</v>
      </c>
      <c r="E18">
        <f>draw!E18</f>
        <v>0</v>
      </c>
      <c r="AB18">
        <f t="shared" si="1"/>
        <v>0</v>
      </c>
      <c r="AC18" s="34">
        <f t="shared" si="0"/>
        <v>150</v>
      </c>
    </row>
    <row r="19" spans="1:29" hidden="1" x14ac:dyDescent="0.3">
      <c r="A19" s="35">
        <f>draw!A19</f>
        <v>0</v>
      </c>
      <c r="B19">
        <f>draw!B19</f>
        <v>0</v>
      </c>
      <c r="C19">
        <f>draw!C19</f>
        <v>0</v>
      </c>
      <c r="D19">
        <f>draw!D19</f>
        <v>0</v>
      </c>
      <c r="E19">
        <f>draw!E19</f>
        <v>0</v>
      </c>
      <c r="AB19">
        <f t="shared" si="1"/>
        <v>0</v>
      </c>
      <c r="AC19" s="34">
        <f t="shared" si="0"/>
        <v>150</v>
      </c>
    </row>
    <row r="20" spans="1:29" hidden="1" x14ac:dyDescent="0.3">
      <c r="A20" s="35">
        <f>draw!A20</f>
        <v>0</v>
      </c>
      <c r="B20">
        <f>draw!B20</f>
        <v>0</v>
      </c>
      <c r="C20">
        <f>draw!C20</f>
        <v>0</v>
      </c>
      <c r="D20">
        <f>draw!D20</f>
        <v>0</v>
      </c>
      <c r="E20">
        <f>draw!E20</f>
        <v>0</v>
      </c>
      <c r="AB20">
        <f t="shared" si="1"/>
        <v>0</v>
      </c>
      <c r="AC20" s="34">
        <f t="shared" si="0"/>
        <v>150</v>
      </c>
    </row>
    <row r="21" spans="1:29" hidden="1" x14ac:dyDescent="0.3">
      <c r="A21" s="35">
        <f>draw!A21</f>
        <v>0</v>
      </c>
      <c r="B21">
        <f>draw!B21</f>
        <v>0</v>
      </c>
      <c r="C21">
        <f>draw!C21</f>
        <v>0</v>
      </c>
      <c r="D21">
        <f>draw!D21</f>
        <v>0</v>
      </c>
      <c r="E21">
        <f>draw!E21</f>
        <v>0</v>
      </c>
      <c r="AB21">
        <f t="shared" si="1"/>
        <v>0</v>
      </c>
      <c r="AC21" s="34">
        <f t="shared" si="0"/>
        <v>150</v>
      </c>
    </row>
    <row r="22" spans="1:29" hidden="1" x14ac:dyDescent="0.3">
      <c r="A22" s="35">
        <f>draw!A22</f>
        <v>0</v>
      </c>
      <c r="B22">
        <f>draw!B22</f>
        <v>0</v>
      </c>
      <c r="C22">
        <f>draw!C22</f>
        <v>0</v>
      </c>
      <c r="D22">
        <f>draw!D22</f>
        <v>0</v>
      </c>
      <c r="E22">
        <f>draw!E22</f>
        <v>0</v>
      </c>
      <c r="AB22">
        <f t="shared" si="1"/>
        <v>0</v>
      </c>
      <c r="AC22" s="34">
        <f t="shared" si="0"/>
        <v>150</v>
      </c>
    </row>
    <row r="23" spans="1:29" hidden="1" x14ac:dyDescent="0.3">
      <c r="A23" s="35">
        <f>draw!A23</f>
        <v>0</v>
      </c>
      <c r="B23">
        <f>draw!B23</f>
        <v>0</v>
      </c>
      <c r="C23">
        <f>draw!C23</f>
        <v>0</v>
      </c>
      <c r="D23">
        <f>draw!D23</f>
        <v>0</v>
      </c>
      <c r="E23">
        <f>draw!E23</f>
        <v>0</v>
      </c>
      <c r="AB23">
        <f t="shared" si="1"/>
        <v>0</v>
      </c>
      <c r="AC23" s="34">
        <f t="shared" si="0"/>
        <v>150</v>
      </c>
    </row>
    <row r="24" spans="1:29" hidden="1" x14ac:dyDescent="0.3">
      <c r="A24" s="35">
        <f>draw!A24</f>
        <v>0</v>
      </c>
      <c r="B24">
        <f>draw!B24</f>
        <v>0</v>
      </c>
      <c r="C24">
        <f>draw!C24</f>
        <v>0</v>
      </c>
      <c r="D24">
        <f>draw!D24</f>
        <v>0</v>
      </c>
      <c r="E24">
        <f>draw!E24</f>
        <v>0</v>
      </c>
      <c r="AB24">
        <f t="shared" si="1"/>
        <v>0</v>
      </c>
      <c r="AC24" s="34">
        <f t="shared" si="0"/>
        <v>150</v>
      </c>
    </row>
    <row r="25" spans="1:29" hidden="1" x14ac:dyDescent="0.3">
      <c r="A25" s="35">
        <f>draw!A25</f>
        <v>0</v>
      </c>
      <c r="B25">
        <f>draw!B25</f>
        <v>0</v>
      </c>
      <c r="C25">
        <f>draw!C25</f>
        <v>0</v>
      </c>
      <c r="D25">
        <f>draw!D25</f>
        <v>0</v>
      </c>
      <c r="E25">
        <f>draw!E25</f>
        <v>0</v>
      </c>
      <c r="AB25">
        <f t="shared" si="1"/>
        <v>0</v>
      </c>
      <c r="AC25" s="34">
        <f t="shared" si="0"/>
        <v>150</v>
      </c>
    </row>
    <row r="26" spans="1:29" hidden="1" x14ac:dyDescent="0.3">
      <c r="A26" s="35">
        <f>draw!A26</f>
        <v>0</v>
      </c>
      <c r="B26">
        <f>draw!B26</f>
        <v>0</v>
      </c>
      <c r="C26">
        <f>draw!C26</f>
        <v>0</v>
      </c>
      <c r="D26">
        <f>draw!D26</f>
        <v>0</v>
      </c>
      <c r="E26">
        <f>draw!E26</f>
        <v>0</v>
      </c>
      <c r="AB26">
        <f t="shared" si="1"/>
        <v>0</v>
      </c>
      <c r="AC26" s="34">
        <f t="shared" si="0"/>
        <v>150</v>
      </c>
    </row>
    <row r="27" spans="1:29" hidden="1" x14ac:dyDescent="0.3">
      <c r="A27" s="35">
        <f>draw!A27</f>
        <v>0</v>
      </c>
      <c r="B27">
        <f>draw!B27</f>
        <v>0</v>
      </c>
      <c r="C27">
        <f>draw!C27</f>
        <v>0</v>
      </c>
      <c r="D27">
        <f>draw!D27</f>
        <v>0</v>
      </c>
      <c r="E27">
        <f>draw!E27</f>
        <v>0</v>
      </c>
      <c r="AB27">
        <f t="shared" si="1"/>
        <v>0</v>
      </c>
      <c r="AC27" s="34">
        <f t="shared" si="0"/>
        <v>150</v>
      </c>
    </row>
    <row r="28" spans="1:29" hidden="1" x14ac:dyDescent="0.3">
      <c r="A28" s="35">
        <f>draw!A28</f>
        <v>0</v>
      </c>
      <c r="B28">
        <f>draw!B28</f>
        <v>0</v>
      </c>
      <c r="C28">
        <f>draw!C28</f>
        <v>0</v>
      </c>
      <c r="D28">
        <f>draw!D28</f>
        <v>0</v>
      </c>
      <c r="E28">
        <f>draw!E28</f>
        <v>0</v>
      </c>
      <c r="AB28">
        <f t="shared" si="1"/>
        <v>0</v>
      </c>
      <c r="AC28" s="34">
        <f t="shared" si="0"/>
        <v>150</v>
      </c>
    </row>
    <row r="29" spans="1:29" hidden="1" x14ac:dyDescent="0.3">
      <c r="A29" s="35">
        <f>draw!A29</f>
        <v>0</v>
      </c>
      <c r="B29">
        <f>draw!B29</f>
        <v>0</v>
      </c>
      <c r="C29">
        <f>draw!C29</f>
        <v>0</v>
      </c>
      <c r="D29">
        <f>draw!D29</f>
        <v>0</v>
      </c>
      <c r="E29">
        <f>draw!E29</f>
        <v>0</v>
      </c>
      <c r="AB29">
        <f t="shared" si="1"/>
        <v>0</v>
      </c>
      <c r="AC29" s="34">
        <f t="shared" si="0"/>
        <v>150</v>
      </c>
    </row>
    <row r="30" spans="1:29" hidden="1" x14ac:dyDescent="0.3">
      <c r="A30" s="35">
        <f>draw!A30</f>
        <v>0</v>
      </c>
      <c r="B30">
        <f>draw!B30</f>
        <v>0</v>
      </c>
      <c r="C30">
        <f>draw!C30</f>
        <v>0</v>
      </c>
      <c r="D30">
        <f>draw!D30</f>
        <v>0</v>
      </c>
      <c r="E30">
        <f>draw!E30</f>
        <v>0</v>
      </c>
      <c r="AB30">
        <f t="shared" si="1"/>
        <v>0</v>
      </c>
      <c r="AC30" s="34">
        <f t="shared" si="0"/>
        <v>150</v>
      </c>
    </row>
    <row r="31" spans="1:29" hidden="1" x14ac:dyDescent="0.3">
      <c r="A31" s="35">
        <f>draw!A31</f>
        <v>0</v>
      </c>
      <c r="B31">
        <f>draw!B31</f>
        <v>0</v>
      </c>
      <c r="C31">
        <f>draw!C31</f>
        <v>0</v>
      </c>
      <c r="D31">
        <f>draw!D31</f>
        <v>0</v>
      </c>
      <c r="E31">
        <f>draw!E31</f>
        <v>0</v>
      </c>
      <c r="AB31">
        <f t="shared" si="1"/>
        <v>0</v>
      </c>
      <c r="AC31" s="34">
        <f t="shared" si="0"/>
        <v>150</v>
      </c>
    </row>
    <row r="32" spans="1:29" hidden="1" x14ac:dyDescent="0.3">
      <c r="A32" s="35">
        <f>draw!A32</f>
        <v>0</v>
      </c>
      <c r="B32">
        <f>draw!B32</f>
        <v>0</v>
      </c>
      <c r="C32">
        <f>draw!C32</f>
        <v>0</v>
      </c>
      <c r="D32">
        <f>draw!D32</f>
        <v>0</v>
      </c>
      <c r="E32">
        <f>draw!E32</f>
        <v>0</v>
      </c>
      <c r="AB32">
        <f t="shared" si="1"/>
        <v>0</v>
      </c>
      <c r="AC32" s="34">
        <f t="shared" si="0"/>
        <v>150</v>
      </c>
    </row>
    <row r="33" spans="1:30" hidden="1" x14ac:dyDescent="0.3">
      <c r="A33" s="35">
        <f>draw!A33</f>
        <v>0</v>
      </c>
      <c r="B33">
        <f>draw!B33</f>
        <v>0</v>
      </c>
      <c r="C33">
        <f>draw!C33</f>
        <v>0</v>
      </c>
      <c r="D33">
        <f>draw!D33</f>
        <v>0</v>
      </c>
      <c r="E33">
        <f>draw!E33</f>
        <v>0</v>
      </c>
      <c r="AB33">
        <f t="shared" si="1"/>
        <v>0</v>
      </c>
      <c r="AC33" s="34">
        <f t="shared" si="0"/>
        <v>150</v>
      </c>
    </row>
    <row r="34" spans="1:30" hidden="1" x14ac:dyDescent="0.3">
      <c r="AB34">
        <f t="shared" si="1"/>
        <v>0</v>
      </c>
      <c r="AC34" s="34">
        <f>(AD34-((AB34)))*0.6</f>
        <v>0</v>
      </c>
    </row>
    <row r="35" spans="1:30" hidden="1" x14ac:dyDescent="0.3">
      <c r="A35" t="str">
        <f>draw!A35</f>
        <v>DURAL PONY CLUB CLOSED ODE 2017</v>
      </c>
      <c r="AB35">
        <f t="shared" si="1"/>
        <v>0</v>
      </c>
      <c r="AC35" s="34">
        <f>(AD35-((AB35)))*0.6</f>
        <v>0</v>
      </c>
    </row>
    <row r="36" spans="1:30" s="113" customFormat="1" hidden="1" x14ac:dyDescent="0.3">
      <c r="A36" s="113" t="str">
        <f>draw!A36</f>
        <v>B Grade</v>
      </c>
      <c r="D36" s="113" t="str">
        <f>A36</f>
        <v>B Grade</v>
      </c>
      <c r="F36" s="114" t="str">
        <f>F2</f>
        <v>Judges weighted score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6"/>
      <c r="AC36" s="117"/>
      <c r="AD36" s="118"/>
    </row>
    <row r="37" spans="1:30" hidden="1" x14ac:dyDescent="0.3">
      <c r="A37" s="35" t="str">
        <f>draw!A37</f>
        <v>No</v>
      </c>
      <c r="B37" t="str">
        <f>draw!B37</f>
        <v>Name</v>
      </c>
      <c r="C37" t="str">
        <f>draw!C37</f>
        <v>Surname</v>
      </c>
      <c r="D37" t="str">
        <f>draw!D37</f>
        <v>Horse</v>
      </c>
      <c r="E37" t="str">
        <f>draw!E37</f>
        <v>Club</v>
      </c>
      <c r="F37">
        <v>1</v>
      </c>
      <c r="G37">
        <v>2</v>
      </c>
      <c r="H37">
        <v>3</v>
      </c>
      <c r="I37" s="235">
        <v>4</v>
      </c>
      <c r="J37" s="235">
        <v>5</v>
      </c>
      <c r="K37" s="235">
        <v>6</v>
      </c>
      <c r="L37" s="235">
        <v>7</v>
      </c>
      <c r="M37" s="235">
        <v>8</v>
      </c>
      <c r="N37" s="235">
        <v>9</v>
      </c>
      <c r="O37" s="235">
        <v>10</v>
      </c>
      <c r="P37" s="235">
        <v>11</v>
      </c>
      <c r="Q37" s="235">
        <v>12</v>
      </c>
      <c r="R37" s="235">
        <v>13</v>
      </c>
      <c r="S37" t="s">
        <v>28</v>
      </c>
      <c r="T37" t="s">
        <v>29</v>
      </c>
      <c r="U37" s="235" t="s">
        <v>30</v>
      </c>
      <c r="V37" s="235" t="s">
        <v>31</v>
      </c>
      <c r="Z37">
        <f>'d''age tests'!V15</f>
        <v>0</v>
      </c>
      <c r="AA37" t="s">
        <v>37</v>
      </c>
      <c r="AC37" s="32" t="s">
        <v>32</v>
      </c>
      <c r="AD37" s="30" t="s">
        <v>44</v>
      </c>
    </row>
    <row r="38" spans="1:30" hidden="1" x14ac:dyDescent="0.3">
      <c r="A38" s="35">
        <f>draw!A38</f>
        <v>1</v>
      </c>
      <c r="B38" s="160" t="str">
        <f>draw!B38</f>
        <v>Courtney Williams</v>
      </c>
      <c r="C38" s="35">
        <f>draw!C38</f>
        <v>0</v>
      </c>
      <c r="D38" s="35" t="str">
        <f>draw!D38</f>
        <v>Adyar Blue</v>
      </c>
      <c r="E38" s="35" t="str">
        <f>draw!E38</f>
        <v>DUR</v>
      </c>
      <c r="F38">
        <v>6.5</v>
      </c>
      <c r="G38">
        <v>6.5</v>
      </c>
      <c r="H38">
        <v>12</v>
      </c>
      <c r="I38">
        <v>7</v>
      </c>
      <c r="J38">
        <v>6.5</v>
      </c>
      <c r="K38">
        <v>6.5</v>
      </c>
      <c r="L38">
        <v>14</v>
      </c>
      <c r="M38">
        <v>6.5</v>
      </c>
      <c r="N38">
        <v>13</v>
      </c>
      <c r="O38">
        <v>6</v>
      </c>
      <c r="P38">
        <v>6</v>
      </c>
      <c r="Q38">
        <v>10</v>
      </c>
      <c r="R38">
        <v>6</v>
      </c>
      <c r="S38">
        <v>6.5</v>
      </c>
      <c r="T38">
        <v>6</v>
      </c>
      <c r="U38">
        <v>13</v>
      </c>
      <c r="V38">
        <v>13</v>
      </c>
      <c r="AB38">
        <f t="shared" ref="AB38:AB69" si="2">SUM(F38:Z38)-AA38</f>
        <v>145</v>
      </c>
      <c r="AC38" s="34">
        <f>((AD$38-AB38)/AD$38)*150</f>
        <v>55.434782608695649</v>
      </c>
      <c r="AD38" s="30">
        <v>230</v>
      </c>
    </row>
    <row r="39" spans="1:30" hidden="1" x14ac:dyDescent="0.3">
      <c r="A39" s="35">
        <f>draw!A39</f>
        <v>2</v>
      </c>
      <c r="B39" t="str">
        <f>draw!B39</f>
        <v>Ella King</v>
      </c>
      <c r="C39">
        <f>draw!C39</f>
        <v>0</v>
      </c>
      <c r="D39" t="str">
        <f>draw!D39</f>
        <v>Beau and Arrows</v>
      </c>
      <c r="E39" t="str">
        <f>draw!E39</f>
        <v>DUR</v>
      </c>
      <c r="F39">
        <v>6.5</v>
      </c>
      <c r="G39">
        <v>6.5</v>
      </c>
      <c r="H39">
        <v>13</v>
      </c>
      <c r="I39">
        <v>6</v>
      </c>
      <c r="J39">
        <v>7</v>
      </c>
      <c r="K39">
        <v>7</v>
      </c>
      <c r="L39">
        <v>13</v>
      </c>
      <c r="M39">
        <v>6.5</v>
      </c>
      <c r="N39">
        <v>8</v>
      </c>
      <c r="O39">
        <v>6.5</v>
      </c>
      <c r="P39">
        <v>6</v>
      </c>
      <c r="Q39">
        <v>12</v>
      </c>
      <c r="R39">
        <v>7</v>
      </c>
      <c r="S39">
        <v>6.5</v>
      </c>
      <c r="T39">
        <v>6.5</v>
      </c>
      <c r="U39">
        <v>12</v>
      </c>
      <c r="V39">
        <v>13</v>
      </c>
      <c r="AB39">
        <f t="shared" si="2"/>
        <v>143</v>
      </c>
      <c r="AC39" s="34">
        <f t="shared" ref="AC39:AC67" si="3">((AD$38-AB39)/AD$38)*150</f>
        <v>56.739130434782609</v>
      </c>
    </row>
    <row r="40" spans="1:30" hidden="1" x14ac:dyDescent="0.3">
      <c r="A40" s="35">
        <f>draw!A40</f>
        <v>0</v>
      </c>
      <c r="B40">
        <f>draw!B40</f>
        <v>0</v>
      </c>
      <c r="C40">
        <f>draw!C40</f>
        <v>0</v>
      </c>
      <c r="D40">
        <f>draw!D40</f>
        <v>0</v>
      </c>
      <c r="E40">
        <f>draw!E40</f>
        <v>0</v>
      </c>
      <c r="AB40">
        <f t="shared" si="2"/>
        <v>0</v>
      </c>
      <c r="AC40" s="34">
        <f t="shared" si="3"/>
        <v>150</v>
      </c>
    </row>
    <row r="41" spans="1:30" hidden="1" x14ac:dyDescent="0.3">
      <c r="A41" s="35">
        <f>draw!A41</f>
        <v>0</v>
      </c>
      <c r="B41">
        <f>draw!B41</f>
        <v>0</v>
      </c>
      <c r="C41">
        <f>draw!C41</f>
        <v>0</v>
      </c>
      <c r="D41">
        <f>draw!D41</f>
        <v>0</v>
      </c>
      <c r="E41">
        <f>draw!E41</f>
        <v>0</v>
      </c>
      <c r="AB41">
        <f t="shared" si="2"/>
        <v>0</v>
      </c>
      <c r="AC41" s="34">
        <f t="shared" si="3"/>
        <v>150</v>
      </c>
    </row>
    <row r="42" spans="1:30" hidden="1" x14ac:dyDescent="0.3">
      <c r="A42" s="35">
        <f>draw!A42</f>
        <v>0</v>
      </c>
      <c r="B42">
        <f>draw!B42</f>
        <v>0</v>
      </c>
      <c r="C42">
        <f>draw!C42</f>
        <v>0</v>
      </c>
      <c r="D42">
        <f>draw!D42</f>
        <v>0</v>
      </c>
      <c r="E42">
        <f>draw!E42</f>
        <v>0</v>
      </c>
      <c r="AB42">
        <f t="shared" si="2"/>
        <v>0</v>
      </c>
      <c r="AC42" s="34">
        <f t="shared" si="3"/>
        <v>150</v>
      </c>
    </row>
    <row r="43" spans="1:30" hidden="1" x14ac:dyDescent="0.3">
      <c r="A43" s="35">
        <f>draw!A43</f>
        <v>0</v>
      </c>
      <c r="B43">
        <f>draw!B43</f>
        <v>0</v>
      </c>
      <c r="C43">
        <f>draw!C43</f>
        <v>0</v>
      </c>
      <c r="D43">
        <f>draw!D43</f>
        <v>0</v>
      </c>
      <c r="E43">
        <f>draw!E43</f>
        <v>0</v>
      </c>
      <c r="AB43">
        <f t="shared" si="2"/>
        <v>0</v>
      </c>
      <c r="AC43" s="34">
        <f t="shared" si="3"/>
        <v>150</v>
      </c>
    </row>
    <row r="44" spans="1:30" hidden="1" x14ac:dyDescent="0.3">
      <c r="A44" s="35">
        <f>draw!A44</f>
        <v>0</v>
      </c>
      <c r="B44">
        <f>draw!B44</f>
        <v>0</v>
      </c>
      <c r="C44">
        <f>draw!C44</f>
        <v>0</v>
      </c>
      <c r="D44">
        <f>draw!D44</f>
        <v>0</v>
      </c>
      <c r="E44">
        <f>draw!E44</f>
        <v>0</v>
      </c>
      <c r="AB44">
        <f t="shared" si="2"/>
        <v>0</v>
      </c>
      <c r="AC44" s="34">
        <f t="shared" si="3"/>
        <v>150</v>
      </c>
    </row>
    <row r="45" spans="1:30" hidden="1" x14ac:dyDescent="0.3">
      <c r="A45" s="35">
        <f>draw!A45</f>
        <v>0</v>
      </c>
      <c r="B45">
        <f>draw!B45</f>
        <v>0</v>
      </c>
      <c r="C45">
        <f>draw!C45</f>
        <v>0</v>
      </c>
      <c r="D45">
        <f>draw!D45</f>
        <v>0</v>
      </c>
      <c r="E45">
        <f>draw!E45</f>
        <v>0</v>
      </c>
      <c r="AB45">
        <f t="shared" si="2"/>
        <v>0</v>
      </c>
      <c r="AC45" s="34">
        <f t="shared" si="3"/>
        <v>150</v>
      </c>
    </row>
    <row r="46" spans="1:30" hidden="1" x14ac:dyDescent="0.3">
      <c r="A46" s="35">
        <f>draw!A46</f>
        <v>0</v>
      </c>
      <c r="B46">
        <f>draw!B46</f>
        <v>0</v>
      </c>
      <c r="C46">
        <f>draw!C46</f>
        <v>0</v>
      </c>
      <c r="D46">
        <f>draw!D46</f>
        <v>0</v>
      </c>
      <c r="E46">
        <f>draw!E46</f>
        <v>0</v>
      </c>
      <c r="AB46">
        <f t="shared" si="2"/>
        <v>0</v>
      </c>
      <c r="AC46" s="34">
        <f t="shared" si="3"/>
        <v>150</v>
      </c>
    </row>
    <row r="47" spans="1:30" hidden="1" x14ac:dyDescent="0.3">
      <c r="A47" s="35">
        <f>draw!A47</f>
        <v>0</v>
      </c>
      <c r="B47">
        <f>draw!B47</f>
        <v>0</v>
      </c>
      <c r="C47">
        <f>draw!C47</f>
        <v>0</v>
      </c>
      <c r="D47">
        <f>draw!D47</f>
        <v>0</v>
      </c>
      <c r="E47">
        <f>draw!E47</f>
        <v>0</v>
      </c>
      <c r="AB47">
        <f t="shared" si="2"/>
        <v>0</v>
      </c>
      <c r="AC47" s="34">
        <f t="shared" si="3"/>
        <v>150</v>
      </c>
    </row>
    <row r="48" spans="1:30" hidden="1" x14ac:dyDescent="0.3">
      <c r="A48" s="35">
        <f>draw!A48</f>
        <v>0</v>
      </c>
      <c r="B48">
        <f>draw!B48</f>
        <v>0</v>
      </c>
      <c r="C48">
        <f>draw!C48</f>
        <v>0</v>
      </c>
      <c r="D48">
        <f>draw!D48</f>
        <v>0</v>
      </c>
      <c r="E48">
        <f>draw!E48</f>
        <v>0</v>
      </c>
      <c r="AB48">
        <f t="shared" si="2"/>
        <v>0</v>
      </c>
      <c r="AC48" s="34">
        <f t="shared" si="3"/>
        <v>150</v>
      </c>
    </row>
    <row r="49" spans="1:29" hidden="1" x14ac:dyDescent="0.3">
      <c r="A49" s="35">
        <f>draw!A49</f>
        <v>0</v>
      </c>
      <c r="B49">
        <f>draw!B49</f>
        <v>0</v>
      </c>
      <c r="C49">
        <f>draw!C49</f>
        <v>0</v>
      </c>
      <c r="D49">
        <f>draw!D49</f>
        <v>0</v>
      </c>
      <c r="E49">
        <f>draw!E49</f>
        <v>0</v>
      </c>
      <c r="AB49">
        <f t="shared" si="2"/>
        <v>0</v>
      </c>
      <c r="AC49" s="34">
        <f t="shared" si="3"/>
        <v>150</v>
      </c>
    </row>
    <row r="50" spans="1:29" hidden="1" x14ac:dyDescent="0.3">
      <c r="A50" s="35">
        <f>draw!A50</f>
        <v>0</v>
      </c>
      <c r="B50">
        <f>draw!B50</f>
        <v>0</v>
      </c>
      <c r="C50">
        <f>draw!C50</f>
        <v>0</v>
      </c>
      <c r="D50">
        <f>draw!D50</f>
        <v>0</v>
      </c>
      <c r="E50">
        <f>draw!E50</f>
        <v>0</v>
      </c>
      <c r="AB50">
        <f t="shared" si="2"/>
        <v>0</v>
      </c>
      <c r="AC50" s="34">
        <f t="shared" si="3"/>
        <v>150</v>
      </c>
    </row>
    <row r="51" spans="1:29" hidden="1" x14ac:dyDescent="0.3">
      <c r="A51" s="35">
        <f>draw!A51</f>
        <v>0</v>
      </c>
      <c r="B51">
        <f>draw!B51</f>
        <v>0</v>
      </c>
      <c r="C51">
        <f>draw!C51</f>
        <v>0</v>
      </c>
      <c r="D51">
        <f>draw!D51</f>
        <v>0</v>
      </c>
      <c r="E51">
        <f>draw!E51</f>
        <v>0</v>
      </c>
      <c r="AB51">
        <f t="shared" si="2"/>
        <v>0</v>
      </c>
      <c r="AC51" s="34">
        <f t="shared" si="3"/>
        <v>150</v>
      </c>
    </row>
    <row r="52" spans="1:29" hidden="1" x14ac:dyDescent="0.3">
      <c r="A52" s="35">
        <f>draw!A52</f>
        <v>0</v>
      </c>
      <c r="B52">
        <f>draw!B52</f>
        <v>0</v>
      </c>
      <c r="C52">
        <f>draw!C52</f>
        <v>0</v>
      </c>
      <c r="D52">
        <f>draw!D52</f>
        <v>0</v>
      </c>
      <c r="E52">
        <f>draw!E52</f>
        <v>0</v>
      </c>
      <c r="AB52">
        <f t="shared" si="2"/>
        <v>0</v>
      </c>
      <c r="AC52" s="34">
        <f t="shared" si="3"/>
        <v>150</v>
      </c>
    </row>
    <row r="53" spans="1:29" hidden="1" x14ac:dyDescent="0.3">
      <c r="A53" s="35">
        <f>draw!A53</f>
        <v>0</v>
      </c>
      <c r="B53">
        <f>draw!B53</f>
        <v>0</v>
      </c>
      <c r="C53">
        <f>draw!C53</f>
        <v>0</v>
      </c>
      <c r="D53">
        <f>draw!D53</f>
        <v>0</v>
      </c>
      <c r="E53">
        <f>draw!E53</f>
        <v>0</v>
      </c>
      <c r="AB53">
        <f t="shared" si="2"/>
        <v>0</v>
      </c>
      <c r="AC53" s="34">
        <f t="shared" si="3"/>
        <v>150</v>
      </c>
    </row>
    <row r="54" spans="1:29" hidden="1" x14ac:dyDescent="0.3">
      <c r="A54" s="35">
        <f>draw!A54</f>
        <v>0</v>
      </c>
      <c r="B54">
        <f>draw!B54</f>
        <v>0</v>
      </c>
      <c r="C54">
        <f>draw!C54</f>
        <v>0</v>
      </c>
      <c r="D54">
        <f>draw!D54</f>
        <v>0</v>
      </c>
      <c r="E54">
        <f>draw!E54</f>
        <v>0</v>
      </c>
      <c r="AB54">
        <f t="shared" si="2"/>
        <v>0</v>
      </c>
      <c r="AC54" s="34">
        <f t="shared" si="3"/>
        <v>150</v>
      </c>
    </row>
    <row r="55" spans="1:29" hidden="1" x14ac:dyDescent="0.3">
      <c r="A55" s="35">
        <f>draw!A55</f>
        <v>0</v>
      </c>
      <c r="B55">
        <f>draw!B55</f>
        <v>0</v>
      </c>
      <c r="C55">
        <f>draw!C55</f>
        <v>0</v>
      </c>
      <c r="D55">
        <f>draw!D55</f>
        <v>0</v>
      </c>
      <c r="E55">
        <f>draw!E55</f>
        <v>0</v>
      </c>
      <c r="AB55">
        <f t="shared" si="2"/>
        <v>0</v>
      </c>
      <c r="AC55" s="34">
        <f t="shared" si="3"/>
        <v>150</v>
      </c>
    </row>
    <row r="56" spans="1:29" hidden="1" x14ac:dyDescent="0.3">
      <c r="A56" s="35">
        <f>draw!A56</f>
        <v>0</v>
      </c>
      <c r="B56">
        <f>draw!B56</f>
        <v>0</v>
      </c>
      <c r="C56">
        <f>draw!C56</f>
        <v>0</v>
      </c>
      <c r="D56">
        <f>draw!D56</f>
        <v>0</v>
      </c>
      <c r="E56">
        <f>draw!E56</f>
        <v>0</v>
      </c>
      <c r="AB56">
        <f t="shared" si="2"/>
        <v>0</v>
      </c>
      <c r="AC56" s="34">
        <f t="shared" si="3"/>
        <v>150</v>
      </c>
    </row>
    <row r="57" spans="1:29" hidden="1" x14ac:dyDescent="0.3">
      <c r="A57" s="35">
        <f>draw!A57</f>
        <v>0</v>
      </c>
      <c r="B57">
        <f>draw!B57</f>
        <v>0</v>
      </c>
      <c r="C57">
        <f>draw!C57</f>
        <v>0</v>
      </c>
      <c r="D57">
        <f>draw!D57</f>
        <v>0</v>
      </c>
      <c r="E57">
        <f>draw!E57</f>
        <v>0</v>
      </c>
      <c r="AB57">
        <f t="shared" si="2"/>
        <v>0</v>
      </c>
      <c r="AC57" s="34">
        <f t="shared" si="3"/>
        <v>150</v>
      </c>
    </row>
    <row r="58" spans="1:29" hidden="1" x14ac:dyDescent="0.3">
      <c r="A58" s="35">
        <f>draw!A58</f>
        <v>0</v>
      </c>
      <c r="B58">
        <f>draw!B58</f>
        <v>0</v>
      </c>
      <c r="C58">
        <f>draw!C58</f>
        <v>0</v>
      </c>
      <c r="D58">
        <f>draw!D58</f>
        <v>0</v>
      </c>
      <c r="E58">
        <f>draw!E58</f>
        <v>0</v>
      </c>
      <c r="AB58">
        <f t="shared" si="2"/>
        <v>0</v>
      </c>
      <c r="AC58" s="34">
        <f t="shared" si="3"/>
        <v>150</v>
      </c>
    </row>
    <row r="59" spans="1:29" hidden="1" x14ac:dyDescent="0.3">
      <c r="A59" s="35">
        <f>draw!A59</f>
        <v>0</v>
      </c>
      <c r="B59">
        <f>draw!B59</f>
        <v>0</v>
      </c>
      <c r="C59">
        <f>draw!C59</f>
        <v>0</v>
      </c>
      <c r="D59">
        <f>draw!D59</f>
        <v>0</v>
      </c>
      <c r="E59">
        <f>draw!E59</f>
        <v>0</v>
      </c>
      <c r="AB59">
        <f t="shared" si="2"/>
        <v>0</v>
      </c>
      <c r="AC59" s="34">
        <f t="shared" si="3"/>
        <v>150</v>
      </c>
    </row>
    <row r="60" spans="1:29" hidden="1" x14ac:dyDescent="0.3">
      <c r="A60" s="35">
        <f>draw!A60</f>
        <v>0</v>
      </c>
      <c r="B60">
        <f>draw!B60</f>
        <v>0</v>
      </c>
      <c r="C60">
        <f>draw!C60</f>
        <v>0</v>
      </c>
      <c r="D60">
        <f>draw!D60</f>
        <v>0</v>
      </c>
      <c r="E60">
        <f>draw!E60</f>
        <v>0</v>
      </c>
      <c r="AB60">
        <f t="shared" si="2"/>
        <v>0</v>
      </c>
      <c r="AC60" s="34">
        <f t="shared" si="3"/>
        <v>150</v>
      </c>
    </row>
    <row r="61" spans="1:29" hidden="1" x14ac:dyDescent="0.3">
      <c r="A61" s="35">
        <f>draw!A61</f>
        <v>0</v>
      </c>
      <c r="B61">
        <f>draw!B61</f>
        <v>0</v>
      </c>
      <c r="C61">
        <f>draw!C61</f>
        <v>0</v>
      </c>
      <c r="D61">
        <f>draw!D61</f>
        <v>0</v>
      </c>
      <c r="E61">
        <f>draw!E61</f>
        <v>0</v>
      </c>
      <c r="AB61">
        <f t="shared" si="2"/>
        <v>0</v>
      </c>
      <c r="AC61" s="34">
        <f t="shared" si="3"/>
        <v>150</v>
      </c>
    </row>
    <row r="62" spans="1:29" hidden="1" x14ac:dyDescent="0.3">
      <c r="A62" s="35">
        <f>draw!A62</f>
        <v>0</v>
      </c>
      <c r="B62">
        <f>draw!B62</f>
        <v>0</v>
      </c>
      <c r="C62">
        <f>draw!C62</f>
        <v>0</v>
      </c>
      <c r="D62">
        <f>draw!D62</f>
        <v>0</v>
      </c>
      <c r="E62">
        <f>draw!E62</f>
        <v>0</v>
      </c>
      <c r="AB62">
        <f t="shared" si="2"/>
        <v>0</v>
      </c>
      <c r="AC62" s="34">
        <f t="shared" si="3"/>
        <v>150</v>
      </c>
    </row>
    <row r="63" spans="1:29" hidden="1" x14ac:dyDescent="0.3">
      <c r="A63" s="35">
        <f>draw!A63</f>
        <v>0</v>
      </c>
      <c r="B63">
        <f>draw!B63</f>
        <v>0</v>
      </c>
      <c r="C63">
        <f>draw!C63</f>
        <v>0</v>
      </c>
      <c r="D63">
        <f>draw!D63</f>
        <v>0</v>
      </c>
      <c r="E63">
        <f>draw!E63</f>
        <v>0</v>
      </c>
      <c r="AB63">
        <f t="shared" si="2"/>
        <v>0</v>
      </c>
      <c r="AC63" s="34">
        <f t="shared" si="3"/>
        <v>150</v>
      </c>
    </row>
    <row r="64" spans="1:29" hidden="1" x14ac:dyDescent="0.3">
      <c r="A64" s="35">
        <f>draw!A64</f>
        <v>0</v>
      </c>
      <c r="B64">
        <f>draw!B64</f>
        <v>0</v>
      </c>
      <c r="C64">
        <f>draw!C64</f>
        <v>0</v>
      </c>
      <c r="D64">
        <f>draw!D64</f>
        <v>0</v>
      </c>
      <c r="E64">
        <f>draw!E64</f>
        <v>0</v>
      </c>
      <c r="AB64">
        <f t="shared" si="2"/>
        <v>0</v>
      </c>
      <c r="AC64" s="34">
        <f t="shared" si="3"/>
        <v>150</v>
      </c>
    </row>
    <row r="65" spans="1:30" hidden="1" x14ac:dyDescent="0.3">
      <c r="A65" s="35">
        <f>draw!A65</f>
        <v>0</v>
      </c>
      <c r="B65">
        <f>draw!B65</f>
        <v>0</v>
      </c>
      <c r="C65">
        <f>draw!C65</f>
        <v>0</v>
      </c>
      <c r="D65">
        <f>draw!D65</f>
        <v>0</v>
      </c>
      <c r="E65">
        <f>draw!E65</f>
        <v>0</v>
      </c>
      <c r="AB65">
        <f t="shared" si="2"/>
        <v>0</v>
      </c>
      <c r="AC65" s="34">
        <f t="shared" si="3"/>
        <v>150</v>
      </c>
    </row>
    <row r="66" spans="1:30" hidden="1" x14ac:dyDescent="0.3">
      <c r="A66" s="35">
        <f>draw!A66</f>
        <v>0</v>
      </c>
      <c r="B66">
        <f>draw!B66</f>
        <v>0</v>
      </c>
      <c r="C66">
        <f>draw!C66</f>
        <v>0</v>
      </c>
      <c r="D66">
        <f>draw!D66</f>
        <v>0</v>
      </c>
      <c r="E66">
        <f>draw!E66</f>
        <v>0</v>
      </c>
      <c r="AB66">
        <f t="shared" si="2"/>
        <v>0</v>
      </c>
      <c r="AC66" s="34">
        <f t="shared" si="3"/>
        <v>150</v>
      </c>
    </row>
    <row r="67" spans="1:30" hidden="1" x14ac:dyDescent="0.3">
      <c r="A67" s="35">
        <f>draw!A67</f>
        <v>0</v>
      </c>
      <c r="B67">
        <f>draw!B67</f>
        <v>0</v>
      </c>
      <c r="C67">
        <f>draw!C67</f>
        <v>0</v>
      </c>
      <c r="D67">
        <f>draw!D67</f>
        <v>0</v>
      </c>
      <c r="E67">
        <f>draw!E67</f>
        <v>0</v>
      </c>
      <c r="AC67" s="34">
        <f t="shared" si="3"/>
        <v>150</v>
      </c>
    </row>
    <row r="68" spans="1:30" x14ac:dyDescent="0.3">
      <c r="AB68">
        <f t="shared" si="2"/>
        <v>0</v>
      </c>
      <c r="AC68" s="34">
        <f>(AD68-((AB68)))*0.6</f>
        <v>0</v>
      </c>
    </row>
    <row r="69" spans="1:30" x14ac:dyDescent="0.3">
      <c r="A69" t="str">
        <f>draw!A69</f>
        <v>DURAL PONY CLUB CLOSED ODE 2017</v>
      </c>
      <c r="AB69">
        <f t="shared" si="2"/>
        <v>0</v>
      </c>
      <c r="AC69" s="34">
        <f>(AD69-((AB69)))*0.6</f>
        <v>0</v>
      </c>
    </row>
    <row r="70" spans="1:30" x14ac:dyDescent="0.3">
      <c r="A70" t="str">
        <f>draw!A70</f>
        <v>C Grade</v>
      </c>
      <c r="D70" t="str">
        <f>A70</f>
        <v>C Grade</v>
      </c>
      <c r="F70" s="20" t="str">
        <f>F2</f>
        <v>Judges weighted score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6"/>
    </row>
    <row r="71" spans="1:30" s="113" customFormat="1" x14ac:dyDescent="0.3">
      <c r="A71" s="122" t="str">
        <f>draw!A71</f>
        <v>No</v>
      </c>
      <c r="B71" s="113" t="str">
        <f>draw!B71</f>
        <v>Name</v>
      </c>
      <c r="C71" s="113" t="str">
        <f>draw!C71</f>
        <v>Surname</v>
      </c>
      <c r="D71" s="113" t="str">
        <f>draw!D71</f>
        <v>Horse</v>
      </c>
      <c r="E71" s="113" t="str">
        <f>draw!E71</f>
        <v>Club</v>
      </c>
      <c r="F71" s="113">
        <v>1</v>
      </c>
      <c r="G71" s="113">
        <v>2</v>
      </c>
      <c r="H71" s="113">
        <v>3</v>
      </c>
      <c r="I71" s="113">
        <v>4</v>
      </c>
      <c r="J71" s="113">
        <v>5</v>
      </c>
      <c r="K71" s="113">
        <v>6</v>
      </c>
      <c r="L71" s="113">
        <v>7</v>
      </c>
      <c r="M71" s="113">
        <v>8</v>
      </c>
      <c r="N71" s="113">
        <v>9</v>
      </c>
      <c r="O71" s="113">
        <v>10</v>
      </c>
      <c r="P71" s="113">
        <v>11</v>
      </c>
      <c r="Q71" s="113">
        <v>12</v>
      </c>
      <c r="R71" s="113">
        <v>13</v>
      </c>
      <c r="S71" s="113">
        <v>14</v>
      </c>
      <c r="T71" s="113">
        <v>15</v>
      </c>
      <c r="U71" s="113">
        <v>16</v>
      </c>
      <c r="V71" s="113" t="str">
        <f>'d''age tests'!N11</f>
        <v>c1</v>
      </c>
      <c r="W71" s="113" t="str">
        <f>'d''age tests'!O11</f>
        <v>c2</v>
      </c>
      <c r="X71" s="113" t="str">
        <f>'d''age tests'!P11</f>
        <v>c3</v>
      </c>
      <c r="Y71" s="113" t="str">
        <f>'d''age tests'!Q11</f>
        <v>c4</v>
      </c>
      <c r="Z71" s="113">
        <f>'d''age tests'!V11</f>
        <v>0</v>
      </c>
      <c r="AA71" s="113" t="s">
        <v>37</v>
      </c>
      <c r="AC71" s="117" t="s">
        <v>32</v>
      </c>
      <c r="AD71" s="118" t="s">
        <v>44</v>
      </c>
    </row>
    <row r="72" spans="1:30" x14ac:dyDescent="0.3">
      <c r="A72" s="35">
        <f>draw!A72</f>
        <v>3</v>
      </c>
      <c r="B72" t="str">
        <f>draw!B72</f>
        <v>Courtney Williams</v>
      </c>
      <c r="C72">
        <f>draw!C72</f>
        <v>0</v>
      </c>
      <c r="D72" t="str">
        <f>draw!D72</f>
        <v>Dexter</v>
      </c>
      <c r="E72" t="str">
        <f>draw!E72</f>
        <v>DUR</v>
      </c>
      <c r="AB72">
        <v>172.5</v>
      </c>
      <c r="AC72" s="34">
        <f>((AD$72-AB72)/AD$72)*150</f>
        <v>50.480769230769234</v>
      </c>
      <c r="AD72" s="30">
        <v>260</v>
      </c>
    </row>
    <row r="73" spans="1:30" x14ac:dyDescent="0.3">
      <c r="A73" s="35">
        <f>draw!A73</f>
        <v>4</v>
      </c>
      <c r="B73" t="str">
        <f>draw!B73</f>
        <v>Emily Hankins</v>
      </c>
      <c r="C73">
        <f>draw!C73</f>
        <v>0</v>
      </c>
      <c r="D73" t="str">
        <f>draw!D73</f>
        <v>Simba</v>
      </c>
      <c r="E73" t="str">
        <f>draw!E73</f>
        <v xml:space="preserve">DUR </v>
      </c>
      <c r="AB73">
        <v>174</v>
      </c>
      <c r="AC73" s="34">
        <f t="shared" ref="AC73:AC102" si="4">((AD$72-AB73)/AD$72)*150</f>
        <v>49.615384615384613</v>
      </c>
    </row>
    <row r="74" spans="1:30" s="372" customFormat="1" x14ac:dyDescent="0.3">
      <c r="A74" s="371">
        <f>draw!A74</f>
        <v>5</v>
      </c>
      <c r="B74" s="372" t="str">
        <f>draw!B74</f>
        <v xml:space="preserve">Emily Hill </v>
      </c>
      <c r="C74" s="372">
        <f>draw!C74</f>
        <v>0</v>
      </c>
      <c r="D74" s="372" t="str">
        <f>draw!D74</f>
        <v>Wincommander</v>
      </c>
      <c r="E74" s="372" t="str">
        <f>draw!E74</f>
        <v>DUR</v>
      </c>
      <c r="AB74" s="372">
        <f t="shared" ref="AB74:AB103" si="5">SUM(F74:Z74)-AA74</f>
        <v>0</v>
      </c>
      <c r="AC74" s="373">
        <f t="shared" si="4"/>
        <v>150</v>
      </c>
      <c r="AD74" s="374"/>
    </row>
    <row r="75" spans="1:30" x14ac:dyDescent="0.3">
      <c r="A75" s="35">
        <f>draw!A75</f>
        <v>6</v>
      </c>
      <c r="B75" t="str">
        <f>draw!B75</f>
        <v xml:space="preserve">Sarah Harris </v>
      </c>
      <c r="C75">
        <f>draw!C75</f>
        <v>0</v>
      </c>
      <c r="D75" t="str">
        <f>draw!D75</f>
        <v>Smoking Bow</v>
      </c>
      <c r="E75" t="str">
        <f>draw!E75</f>
        <v>ARC</v>
      </c>
      <c r="AB75">
        <v>170.5</v>
      </c>
      <c r="AC75" s="34">
        <f t="shared" si="4"/>
        <v>51.634615384615387</v>
      </c>
    </row>
    <row r="76" spans="1:30" s="372" customFormat="1" x14ac:dyDescent="0.3">
      <c r="A76" s="371">
        <f>draw!A76</f>
        <v>7</v>
      </c>
      <c r="B76" s="372" t="str">
        <f>draw!B76</f>
        <v>Maddie Chappelow</v>
      </c>
      <c r="C76" s="372">
        <f>draw!C76</f>
        <v>0</v>
      </c>
      <c r="D76" s="372" t="str">
        <f>draw!D76</f>
        <v>Jesse</v>
      </c>
      <c r="E76" s="372" t="str">
        <f>draw!E76</f>
        <v>AVO</v>
      </c>
      <c r="AB76" s="372">
        <f t="shared" si="5"/>
        <v>0</v>
      </c>
      <c r="AC76" s="373">
        <f t="shared" si="4"/>
        <v>150</v>
      </c>
      <c r="AD76" s="374"/>
    </row>
    <row r="77" spans="1:30" x14ac:dyDescent="0.3">
      <c r="A77" s="35">
        <f>draw!A77</f>
        <v>8</v>
      </c>
      <c r="B77" t="str">
        <f>draw!B77</f>
        <v>Ruby Reeves</v>
      </c>
      <c r="C77">
        <f>draw!C77</f>
        <v>0</v>
      </c>
      <c r="D77" t="str">
        <f>draw!D77</f>
        <v>Quinella Des Hayettes</v>
      </c>
      <c r="E77" t="str">
        <f>draw!E77</f>
        <v>FHPC</v>
      </c>
      <c r="AB77">
        <v>151.5</v>
      </c>
      <c r="AC77" s="34">
        <f t="shared" si="4"/>
        <v>62.596153846153847</v>
      </c>
    </row>
    <row r="78" spans="1:30" x14ac:dyDescent="0.3">
      <c r="A78" s="35">
        <f>draw!A78</f>
        <v>9</v>
      </c>
      <c r="B78" t="str">
        <f>draw!B78</f>
        <v>Brianna McKee</v>
      </c>
      <c r="C78">
        <f>draw!C78</f>
        <v>0</v>
      </c>
      <c r="D78" t="str">
        <f>draw!D78</f>
        <v>Little Gum</v>
      </c>
      <c r="E78" t="str">
        <f>draw!E78</f>
        <v>DUR</v>
      </c>
      <c r="AB78">
        <v>175</v>
      </c>
      <c r="AC78" s="34">
        <f t="shared" si="4"/>
        <v>49.03846153846154</v>
      </c>
    </row>
    <row r="79" spans="1:30" x14ac:dyDescent="0.3">
      <c r="A79" s="35">
        <f>draw!A79</f>
        <v>10</v>
      </c>
      <c r="B79" t="str">
        <f>draw!B79</f>
        <v>Jasmine Minness</v>
      </c>
      <c r="C79">
        <f>draw!C79</f>
        <v>0</v>
      </c>
      <c r="D79" t="str">
        <f>draw!D79</f>
        <v>Navan Morn Breakin</v>
      </c>
      <c r="E79" t="str">
        <f>draw!E79</f>
        <v>FHPC</v>
      </c>
      <c r="AB79">
        <v>166.5</v>
      </c>
      <c r="AC79" s="34">
        <f t="shared" si="4"/>
        <v>53.942307692307693</v>
      </c>
    </row>
    <row r="80" spans="1:30" x14ac:dyDescent="0.3">
      <c r="A80" s="35">
        <f>draw!A80</f>
        <v>11</v>
      </c>
      <c r="B80" t="str">
        <f>draw!B80</f>
        <v>Mia Stephenson</v>
      </c>
      <c r="C80">
        <f>draw!C80</f>
        <v>0</v>
      </c>
      <c r="D80" t="str">
        <f>draw!D80</f>
        <v>Zeus</v>
      </c>
      <c r="E80" t="str">
        <f>draw!E80</f>
        <v>FHPC</v>
      </c>
      <c r="AB80">
        <v>153.5</v>
      </c>
      <c r="AC80" s="34">
        <f t="shared" si="4"/>
        <v>61.442307692307693</v>
      </c>
    </row>
    <row r="81" spans="1:29" x14ac:dyDescent="0.3">
      <c r="A81" s="35">
        <f>draw!A81</f>
        <v>12</v>
      </c>
      <c r="B81" t="str">
        <f>draw!B81</f>
        <v>Brooke Chapman</v>
      </c>
      <c r="C81">
        <f>draw!C81</f>
        <v>0</v>
      </c>
      <c r="D81" t="str">
        <f>draw!D81</f>
        <v xml:space="preserve">Highland Promise </v>
      </c>
      <c r="E81" t="str">
        <f>draw!E81</f>
        <v>AVO</v>
      </c>
      <c r="AB81">
        <v>160</v>
      </c>
      <c r="AC81" s="34">
        <f t="shared" si="4"/>
        <v>57.692307692307693</v>
      </c>
    </row>
    <row r="82" spans="1:29" x14ac:dyDescent="0.3">
      <c r="A82" s="35">
        <f>draw!A82</f>
        <v>13</v>
      </c>
      <c r="B82" t="str">
        <f>draw!B82</f>
        <v>Olivia Jones</v>
      </c>
      <c r="C82">
        <f>draw!C82</f>
        <v>0</v>
      </c>
      <c r="D82" t="str">
        <f>draw!D82</f>
        <v>Spy Agency</v>
      </c>
      <c r="E82" t="str">
        <f>draw!E82</f>
        <v>DUR</v>
      </c>
      <c r="AB82">
        <v>176</v>
      </c>
      <c r="AC82" s="34">
        <f t="shared" si="4"/>
        <v>48.461538461538467</v>
      </c>
    </row>
    <row r="83" spans="1:29" hidden="1" x14ac:dyDescent="0.3">
      <c r="A83" s="35">
        <f>draw!A83</f>
        <v>0</v>
      </c>
      <c r="B83">
        <f>draw!B83</f>
        <v>0</v>
      </c>
      <c r="C83">
        <f>draw!C83</f>
        <v>0</v>
      </c>
      <c r="D83">
        <f>draw!D83</f>
        <v>0</v>
      </c>
      <c r="E83">
        <f>draw!E83</f>
        <v>0</v>
      </c>
      <c r="AB83">
        <f t="shared" si="5"/>
        <v>0</v>
      </c>
      <c r="AC83" s="34">
        <f t="shared" si="4"/>
        <v>150</v>
      </c>
    </row>
    <row r="84" spans="1:29" hidden="1" x14ac:dyDescent="0.3">
      <c r="A84" s="35">
        <f>draw!A84</f>
        <v>0</v>
      </c>
      <c r="B84">
        <f>draw!B84</f>
        <v>0</v>
      </c>
      <c r="C84">
        <f>draw!C84</f>
        <v>0</v>
      </c>
      <c r="D84">
        <f>draw!D84</f>
        <v>0</v>
      </c>
      <c r="E84">
        <f>draw!E84</f>
        <v>0</v>
      </c>
      <c r="AB84">
        <f t="shared" si="5"/>
        <v>0</v>
      </c>
      <c r="AC84" s="34">
        <f t="shared" si="4"/>
        <v>150</v>
      </c>
    </row>
    <row r="85" spans="1:29" hidden="1" x14ac:dyDescent="0.3">
      <c r="A85" s="35">
        <f>draw!A85</f>
        <v>0</v>
      </c>
      <c r="B85">
        <f>draw!B85</f>
        <v>0</v>
      </c>
      <c r="C85">
        <f>draw!C85</f>
        <v>0</v>
      </c>
      <c r="D85">
        <f>draw!D85</f>
        <v>0</v>
      </c>
      <c r="E85">
        <f>draw!E85</f>
        <v>0</v>
      </c>
      <c r="AB85">
        <f t="shared" si="5"/>
        <v>0</v>
      </c>
      <c r="AC85" s="34">
        <f t="shared" si="4"/>
        <v>150</v>
      </c>
    </row>
    <row r="86" spans="1:29" hidden="1" x14ac:dyDescent="0.3">
      <c r="A86" s="35">
        <f>draw!A86</f>
        <v>0</v>
      </c>
      <c r="B86">
        <f>draw!B86</f>
        <v>0</v>
      </c>
      <c r="C86">
        <f>draw!C86</f>
        <v>0</v>
      </c>
      <c r="D86">
        <f>draw!D86</f>
        <v>0</v>
      </c>
      <c r="E86">
        <f>draw!E86</f>
        <v>0</v>
      </c>
      <c r="AB86">
        <f t="shared" si="5"/>
        <v>0</v>
      </c>
      <c r="AC86" s="34">
        <f t="shared" si="4"/>
        <v>150</v>
      </c>
    </row>
    <row r="87" spans="1:29" hidden="1" x14ac:dyDescent="0.3">
      <c r="A87" s="35">
        <f>draw!A87</f>
        <v>0</v>
      </c>
      <c r="B87">
        <f>draw!B87</f>
        <v>0</v>
      </c>
      <c r="C87">
        <f>draw!C87</f>
        <v>0</v>
      </c>
      <c r="D87">
        <f>draw!D87</f>
        <v>0</v>
      </c>
      <c r="E87">
        <f>draw!E87</f>
        <v>0</v>
      </c>
      <c r="AB87">
        <f t="shared" si="5"/>
        <v>0</v>
      </c>
      <c r="AC87" s="34">
        <f t="shared" si="4"/>
        <v>150</v>
      </c>
    </row>
    <row r="88" spans="1:29" hidden="1" x14ac:dyDescent="0.3">
      <c r="A88" s="35">
        <f>draw!A88</f>
        <v>0</v>
      </c>
      <c r="B88">
        <f>draw!B88</f>
        <v>0</v>
      </c>
      <c r="C88">
        <f>draw!C88</f>
        <v>0</v>
      </c>
      <c r="D88">
        <f>draw!D88</f>
        <v>0</v>
      </c>
      <c r="E88">
        <f>draw!E88</f>
        <v>0</v>
      </c>
      <c r="AB88">
        <f t="shared" si="5"/>
        <v>0</v>
      </c>
      <c r="AC88" s="34">
        <f t="shared" si="4"/>
        <v>150</v>
      </c>
    </row>
    <row r="89" spans="1:29" hidden="1" x14ac:dyDescent="0.3">
      <c r="A89" s="35">
        <f>draw!A89</f>
        <v>0</v>
      </c>
      <c r="B89">
        <f>draw!B89</f>
        <v>0</v>
      </c>
      <c r="C89">
        <f>draw!C89</f>
        <v>0</v>
      </c>
      <c r="D89">
        <f>draw!D89</f>
        <v>0</v>
      </c>
      <c r="E89">
        <f>draw!E89</f>
        <v>0</v>
      </c>
      <c r="AB89">
        <f t="shared" si="5"/>
        <v>0</v>
      </c>
      <c r="AC89" s="34">
        <f t="shared" si="4"/>
        <v>150</v>
      </c>
    </row>
    <row r="90" spans="1:29" hidden="1" x14ac:dyDescent="0.3">
      <c r="A90" s="35">
        <f>draw!A90</f>
        <v>0</v>
      </c>
      <c r="B90">
        <f>draw!B90</f>
        <v>0</v>
      </c>
      <c r="C90">
        <f>draw!C90</f>
        <v>0</v>
      </c>
      <c r="D90">
        <f>draw!D90</f>
        <v>0</v>
      </c>
      <c r="E90">
        <f>draw!E90</f>
        <v>0</v>
      </c>
      <c r="AB90">
        <f t="shared" si="5"/>
        <v>0</v>
      </c>
      <c r="AC90" s="34">
        <f t="shared" si="4"/>
        <v>150</v>
      </c>
    </row>
    <row r="91" spans="1:29" hidden="1" x14ac:dyDescent="0.3">
      <c r="A91" s="35">
        <f>draw!A91</f>
        <v>0</v>
      </c>
      <c r="B91">
        <f>draw!B91</f>
        <v>0</v>
      </c>
      <c r="C91">
        <f>draw!C91</f>
        <v>0</v>
      </c>
      <c r="D91">
        <f>draw!D91</f>
        <v>0</v>
      </c>
      <c r="E91">
        <f>draw!E91</f>
        <v>0</v>
      </c>
      <c r="AB91">
        <f t="shared" si="5"/>
        <v>0</v>
      </c>
      <c r="AC91" s="34">
        <f t="shared" si="4"/>
        <v>150</v>
      </c>
    </row>
    <row r="92" spans="1:29" hidden="1" x14ac:dyDescent="0.3">
      <c r="A92" s="35">
        <f>draw!A92</f>
        <v>0</v>
      </c>
      <c r="B92">
        <f>draw!B92</f>
        <v>0</v>
      </c>
      <c r="C92">
        <f>draw!C92</f>
        <v>0</v>
      </c>
      <c r="D92">
        <f>draw!D92</f>
        <v>0</v>
      </c>
      <c r="E92">
        <f>draw!E92</f>
        <v>0</v>
      </c>
      <c r="AB92">
        <f t="shared" si="5"/>
        <v>0</v>
      </c>
      <c r="AC92" s="34">
        <f t="shared" si="4"/>
        <v>150</v>
      </c>
    </row>
    <row r="93" spans="1:29" hidden="1" x14ac:dyDescent="0.3">
      <c r="A93" s="35">
        <f>draw!A93</f>
        <v>0</v>
      </c>
      <c r="B93">
        <f>draw!B93</f>
        <v>0</v>
      </c>
      <c r="C93">
        <f>draw!C93</f>
        <v>0</v>
      </c>
      <c r="D93">
        <f>draw!D93</f>
        <v>0</v>
      </c>
      <c r="E93">
        <f>draw!E93</f>
        <v>0</v>
      </c>
      <c r="AB93">
        <f t="shared" si="5"/>
        <v>0</v>
      </c>
      <c r="AC93" s="34">
        <f t="shared" si="4"/>
        <v>150</v>
      </c>
    </row>
    <row r="94" spans="1:29" hidden="1" x14ac:dyDescent="0.3">
      <c r="A94" s="35">
        <f>draw!A94</f>
        <v>0</v>
      </c>
      <c r="B94">
        <f>draw!B94</f>
        <v>0</v>
      </c>
      <c r="C94">
        <f>draw!C94</f>
        <v>0</v>
      </c>
      <c r="D94">
        <f>draw!D94</f>
        <v>0</v>
      </c>
      <c r="E94">
        <f>draw!E94</f>
        <v>0</v>
      </c>
      <c r="AB94">
        <f t="shared" si="5"/>
        <v>0</v>
      </c>
      <c r="AC94" s="34">
        <f t="shared" si="4"/>
        <v>150</v>
      </c>
    </row>
    <row r="95" spans="1:29" hidden="1" x14ac:dyDescent="0.3">
      <c r="A95" s="35">
        <f>draw!A95</f>
        <v>0</v>
      </c>
      <c r="B95">
        <f>draw!B95</f>
        <v>0</v>
      </c>
      <c r="C95">
        <f>draw!C95</f>
        <v>0</v>
      </c>
      <c r="D95">
        <f>draw!D95</f>
        <v>0</v>
      </c>
      <c r="E95">
        <f>draw!E95</f>
        <v>0</v>
      </c>
      <c r="AB95">
        <f t="shared" si="5"/>
        <v>0</v>
      </c>
      <c r="AC95" s="34">
        <f t="shared" si="4"/>
        <v>150</v>
      </c>
    </row>
    <row r="96" spans="1:29" hidden="1" x14ac:dyDescent="0.3">
      <c r="A96" s="35">
        <f>draw!A96</f>
        <v>0</v>
      </c>
      <c r="B96">
        <f>draw!B96</f>
        <v>0</v>
      </c>
      <c r="C96">
        <f>draw!C96</f>
        <v>0</v>
      </c>
      <c r="D96">
        <f>draw!D96</f>
        <v>0</v>
      </c>
      <c r="E96">
        <f>draw!E96</f>
        <v>0</v>
      </c>
      <c r="AB96">
        <f t="shared" si="5"/>
        <v>0</v>
      </c>
      <c r="AC96" s="34">
        <f t="shared" si="4"/>
        <v>150</v>
      </c>
    </row>
    <row r="97" spans="1:30" hidden="1" x14ac:dyDescent="0.3">
      <c r="A97" s="35">
        <f>draw!A97</f>
        <v>0</v>
      </c>
      <c r="B97">
        <f>draw!B97</f>
        <v>0</v>
      </c>
      <c r="C97">
        <f>draw!C97</f>
        <v>0</v>
      </c>
      <c r="D97">
        <f>draw!D97</f>
        <v>0</v>
      </c>
      <c r="E97">
        <f>draw!E97</f>
        <v>0</v>
      </c>
      <c r="AB97">
        <f t="shared" si="5"/>
        <v>0</v>
      </c>
      <c r="AC97" s="34">
        <f t="shared" si="4"/>
        <v>150</v>
      </c>
    </row>
    <row r="98" spans="1:30" hidden="1" x14ac:dyDescent="0.3">
      <c r="A98" s="35">
        <f>draw!A98</f>
        <v>0</v>
      </c>
      <c r="B98">
        <f>draw!B98</f>
        <v>0</v>
      </c>
      <c r="C98">
        <f>draw!C98</f>
        <v>0</v>
      </c>
      <c r="D98">
        <f>draw!D98</f>
        <v>0</v>
      </c>
      <c r="E98">
        <f>draw!E98</f>
        <v>0</v>
      </c>
      <c r="AB98">
        <f t="shared" si="5"/>
        <v>0</v>
      </c>
      <c r="AC98" s="34">
        <f t="shared" si="4"/>
        <v>150</v>
      </c>
    </row>
    <row r="99" spans="1:30" hidden="1" x14ac:dyDescent="0.3">
      <c r="A99" s="35">
        <f>draw!A99</f>
        <v>0</v>
      </c>
      <c r="B99">
        <f>draw!B99</f>
        <v>0</v>
      </c>
      <c r="C99">
        <f>draw!C99</f>
        <v>0</v>
      </c>
      <c r="D99">
        <f>draw!D99</f>
        <v>0</v>
      </c>
      <c r="E99">
        <f>draw!E99</f>
        <v>0</v>
      </c>
      <c r="AB99">
        <f t="shared" si="5"/>
        <v>0</v>
      </c>
      <c r="AC99" s="34">
        <f t="shared" si="4"/>
        <v>150</v>
      </c>
    </row>
    <row r="100" spans="1:30" hidden="1" x14ac:dyDescent="0.3">
      <c r="A100" s="35">
        <f>draw!A100</f>
        <v>0</v>
      </c>
      <c r="B100">
        <f>draw!B100</f>
        <v>0</v>
      </c>
      <c r="C100">
        <f>draw!C100</f>
        <v>0</v>
      </c>
      <c r="D100">
        <f>draw!D100</f>
        <v>0</v>
      </c>
      <c r="E100">
        <f>draw!E100</f>
        <v>0</v>
      </c>
      <c r="AB100">
        <f t="shared" si="5"/>
        <v>0</v>
      </c>
      <c r="AC100" s="34">
        <f t="shared" si="4"/>
        <v>150</v>
      </c>
    </row>
    <row r="101" spans="1:30" hidden="1" x14ac:dyDescent="0.3">
      <c r="A101" s="35">
        <f>draw!A101</f>
        <v>0</v>
      </c>
      <c r="B101">
        <f>draw!B101</f>
        <v>0</v>
      </c>
      <c r="C101">
        <f>draw!C101</f>
        <v>0</v>
      </c>
      <c r="D101">
        <f>draw!D101</f>
        <v>0</v>
      </c>
      <c r="E101">
        <f>draw!E101</f>
        <v>0</v>
      </c>
      <c r="AB101">
        <f t="shared" si="5"/>
        <v>0</v>
      </c>
      <c r="AC101" s="34">
        <f t="shared" si="4"/>
        <v>150</v>
      </c>
    </row>
    <row r="102" spans="1:30" hidden="1" x14ac:dyDescent="0.3">
      <c r="AB102">
        <f t="shared" si="5"/>
        <v>0</v>
      </c>
      <c r="AC102" s="34">
        <f t="shared" si="4"/>
        <v>150</v>
      </c>
    </row>
    <row r="103" spans="1:30" hidden="1" x14ac:dyDescent="0.3">
      <c r="A103" t="str">
        <f>draw!A103</f>
        <v>DURAL PONY CLUB CLOSED ODE 2017</v>
      </c>
      <c r="AB103">
        <f t="shared" si="5"/>
        <v>0</v>
      </c>
      <c r="AC103" s="34">
        <f>(AD103-((AB103)))*0.6</f>
        <v>0</v>
      </c>
    </row>
    <row r="104" spans="1:30" hidden="1" x14ac:dyDescent="0.3">
      <c r="A104" t="str">
        <f>draw!A104</f>
        <v>C Grade 15 &amp; Over</v>
      </c>
      <c r="D104" t="str">
        <f>A104</f>
        <v>C Grade 15 &amp; Over</v>
      </c>
      <c r="F104" s="20" t="str">
        <f>F2</f>
        <v>Judges weighted score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6"/>
    </row>
    <row r="105" spans="1:30" s="113" customFormat="1" hidden="1" x14ac:dyDescent="0.3">
      <c r="A105" s="122" t="str">
        <f>draw!A105</f>
        <v>No</v>
      </c>
      <c r="B105" s="113" t="str">
        <f>draw!B105</f>
        <v>Name</v>
      </c>
      <c r="C105" s="113" t="str">
        <f>draw!C105</f>
        <v>Surname</v>
      </c>
      <c r="D105" s="113" t="str">
        <f>draw!D105</f>
        <v>Horse</v>
      </c>
      <c r="E105" s="113" t="str">
        <f>draw!E105</f>
        <v>Club</v>
      </c>
      <c r="F105" s="113">
        <v>1</v>
      </c>
      <c r="G105" s="113">
        <v>2</v>
      </c>
      <c r="H105" s="113">
        <v>3</v>
      </c>
      <c r="I105" s="113">
        <v>4</v>
      </c>
      <c r="J105" s="113">
        <v>5</v>
      </c>
      <c r="K105" s="113">
        <v>6</v>
      </c>
      <c r="L105" s="113">
        <v>7</v>
      </c>
      <c r="M105" s="113">
        <v>8</v>
      </c>
      <c r="N105" s="113">
        <v>9</v>
      </c>
      <c r="O105" s="113">
        <v>10</v>
      </c>
      <c r="P105" s="113">
        <v>11</v>
      </c>
      <c r="Q105" s="113">
        <v>12</v>
      </c>
      <c r="R105" s="113">
        <v>13</v>
      </c>
      <c r="S105" s="113">
        <v>14</v>
      </c>
      <c r="T105" s="113">
        <v>15</v>
      </c>
      <c r="U105" s="113">
        <v>16</v>
      </c>
      <c r="V105" s="123" t="s">
        <v>28</v>
      </c>
      <c r="W105" s="123" t="s">
        <v>29</v>
      </c>
      <c r="X105" s="123" t="s">
        <v>30</v>
      </c>
      <c r="Y105" s="123" t="s">
        <v>31</v>
      </c>
      <c r="AA105" s="113" t="str">
        <f>'d''age tests'!W7</f>
        <v>Penalty</v>
      </c>
      <c r="AB105" s="113" t="s">
        <v>53</v>
      </c>
      <c r="AC105" s="117" t="s">
        <v>32</v>
      </c>
      <c r="AD105" s="118" t="s">
        <v>44</v>
      </c>
    </row>
    <row r="106" spans="1:30" hidden="1" x14ac:dyDescent="0.3">
      <c r="A106" s="35">
        <f>draw!A106</f>
        <v>4</v>
      </c>
      <c r="B106" t="str">
        <f>draw!B106</f>
        <v>Brianna McKee</v>
      </c>
      <c r="C106">
        <f>draw!C106</f>
        <v>0</v>
      </c>
      <c r="D106" t="str">
        <f>draw!D106</f>
        <v>Little Gum</v>
      </c>
      <c r="E106" t="str">
        <f>draw!E106</f>
        <v>DUR</v>
      </c>
      <c r="F106">
        <v>6.5</v>
      </c>
      <c r="G106">
        <v>5</v>
      </c>
      <c r="H106">
        <v>6</v>
      </c>
      <c r="I106">
        <v>6</v>
      </c>
      <c r="J106">
        <v>10</v>
      </c>
      <c r="K106">
        <v>4</v>
      </c>
      <c r="L106">
        <v>10</v>
      </c>
      <c r="M106">
        <v>6</v>
      </c>
      <c r="N106">
        <v>12</v>
      </c>
      <c r="O106">
        <v>6</v>
      </c>
      <c r="P106">
        <v>6.5</v>
      </c>
      <c r="Q106">
        <v>6.5</v>
      </c>
      <c r="R106">
        <v>6</v>
      </c>
      <c r="S106">
        <v>13</v>
      </c>
      <c r="T106">
        <v>6.5</v>
      </c>
      <c r="U106">
        <v>6.5</v>
      </c>
      <c r="V106">
        <v>6.5</v>
      </c>
      <c r="W106">
        <v>6</v>
      </c>
      <c r="X106">
        <v>10</v>
      </c>
      <c r="Y106">
        <v>13</v>
      </c>
      <c r="AB106">
        <f t="shared" ref="AB106:AB138" si="6">SUM(F106:Z106)-AA106</f>
        <v>152</v>
      </c>
      <c r="AC106" s="34">
        <f>((AD$106-AB106)/AD$106)*150</f>
        <v>62.307692307692314</v>
      </c>
      <c r="AD106" s="30">
        <v>260</v>
      </c>
    </row>
    <row r="107" spans="1:30" hidden="1" x14ac:dyDescent="0.3">
      <c r="A107" s="35">
        <f>draw!A107</f>
        <v>5</v>
      </c>
      <c r="B107" t="str">
        <f>draw!B107</f>
        <v>Olivia Jones</v>
      </c>
      <c r="C107">
        <f>draw!C107</f>
        <v>0</v>
      </c>
      <c r="D107" t="str">
        <f>draw!D107</f>
        <v>Spy Agency</v>
      </c>
      <c r="E107" t="str">
        <f>draw!E107</f>
        <v>DUR</v>
      </c>
      <c r="AB107">
        <f t="shared" si="6"/>
        <v>0</v>
      </c>
      <c r="AC107" s="34">
        <f t="shared" ref="AC107:AC135" si="7">((AD$106-AB107)/AD$106)*150</f>
        <v>150</v>
      </c>
    </row>
    <row r="108" spans="1:30" hidden="1" x14ac:dyDescent="0.3">
      <c r="A108" s="35">
        <f>draw!A108</f>
        <v>6</v>
      </c>
      <c r="B108" t="str">
        <f>draw!B108</f>
        <v>Sarah Harris</v>
      </c>
      <c r="C108">
        <f>draw!C108</f>
        <v>0</v>
      </c>
      <c r="D108" t="str">
        <f>draw!D108</f>
        <v>Smoking Bow</v>
      </c>
      <c r="E108" t="str">
        <f>draw!E108</f>
        <v>ARC</v>
      </c>
      <c r="F108">
        <v>7</v>
      </c>
      <c r="G108">
        <v>7</v>
      </c>
      <c r="H108">
        <v>7</v>
      </c>
      <c r="I108">
        <v>7</v>
      </c>
      <c r="J108">
        <v>14</v>
      </c>
      <c r="K108">
        <v>7</v>
      </c>
      <c r="L108">
        <v>16</v>
      </c>
      <c r="M108">
        <v>7</v>
      </c>
      <c r="N108">
        <v>14</v>
      </c>
      <c r="O108">
        <v>7</v>
      </c>
      <c r="P108">
        <v>7</v>
      </c>
      <c r="Q108">
        <v>7</v>
      </c>
      <c r="R108">
        <v>7</v>
      </c>
      <c r="S108">
        <v>14</v>
      </c>
      <c r="T108">
        <v>7</v>
      </c>
      <c r="U108">
        <v>7</v>
      </c>
      <c r="V108">
        <v>7</v>
      </c>
      <c r="W108">
        <v>7</v>
      </c>
      <c r="X108">
        <v>14</v>
      </c>
      <c r="Y108">
        <v>15</v>
      </c>
      <c r="AB108">
        <f t="shared" si="6"/>
        <v>185</v>
      </c>
      <c r="AC108" s="34">
        <f t="shared" si="7"/>
        <v>43.269230769230766</v>
      </c>
    </row>
    <row r="109" spans="1:30" hidden="1" x14ac:dyDescent="0.3">
      <c r="A109" s="35">
        <f>draw!A109</f>
        <v>7</v>
      </c>
      <c r="B109" t="str">
        <f>draw!B109</f>
        <v>Jess Richards</v>
      </c>
      <c r="C109">
        <f>draw!C109</f>
        <v>0</v>
      </c>
      <c r="D109" t="str">
        <f>draw!D109</f>
        <v>Royal Gala</v>
      </c>
      <c r="E109" t="str">
        <f>draw!E109</f>
        <v>DUR</v>
      </c>
      <c r="F109">
        <v>6.5</v>
      </c>
      <c r="G109">
        <v>6</v>
      </c>
      <c r="H109">
        <v>6.5</v>
      </c>
      <c r="I109">
        <v>6</v>
      </c>
      <c r="J109">
        <v>13</v>
      </c>
      <c r="K109">
        <v>6</v>
      </c>
      <c r="L109">
        <v>12</v>
      </c>
      <c r="M109">
        <v>6.5</v>
      </c>
      <c r="N109">
        <v>12</v>
      </c>
      <c r="O109">
        <v>6</v>
      </c>
      <c r="P109">
        <v>6.5</v>
      </c>
      <c r="Q109">
        <v>6.5</v>
      </c>
      <c r="R109">
        <v>6</v>
      </c>
      <c r="S109">
        <v>12</v>
      </c>
      <c r="T109">
        <v>6</v>
      </c>
      <c r="U109">
        <v>6</v>
      </c>
      <c r="V109">
        <v>6.5</v>
      </c>
      <c r="W109">
        <v>6</v>
      </c>
      <c r="X109">
        <v>12</v>
      </c>
      <c r="Y109">
        <v>13</v>
      </c>
      <c r="AB109">
        <f t="shared" si="6"/>
        <v>161</v>
      </c>
      <c r="AC109" s="34">
        <f t="shared" si="7"/>
        <v>57.115384615384613</v>
      </c>
    </row>
    <row r="110" spans="1:30" hidden="1" x14ac:dyDescent="0.3">
      <c r="A110" s="35">
        <f>draw!A110</f>
        <v>41</v>
      </c>
      <c r="B110" t="str">
        <f>draw!B110</f>
        <v>Emily Hill (HC)</v>
      </c>
      <c r="C110">
        <f>draw!C110</f>
        <v>0</v>
      </c>
      <c r="D110" t="str">
        <f>draw!D110</f>
        <v>Will Commander</v>
      </c>
      <c r="E110" t="str">
        <f>draw!E110</f>
        <v>DUR</v>
      </c>
      <c r="F110">
        <v>6.5</v>
      </c>
      <c r="G110">
        <v>6.5</v>
      </c>
      <c r="H110">
        <v>6.5</v>
      </c>
      <c r="I110">
        <v>6</v>
      </c>
      <c r="J110">
        <v>10</v>
      </c>
      <c r="K110">
        <v>6</v>
      </c>
      <c r="L110">
        <v>12</v>
      </c>
      <c r="M110">
        <v>6.5</v>
      </c>
      <c r="N110">
        <v>14</v>
      </c>
      <c r="O110">
        <v>7</v>
      </c>
      <c r="P110">
        <v>6.5</v>
      </c>
      <c r="Q110">
        <v>6.5</v>
      </c>
      <c r="R110">
        <v>6</v>
      </c>
      <c r="S110">
        <v>12</v>
      </c>
      <c r="T110">
        <v>6</v>
      </c>
      <c r="U110">
        <v>6.5</v>
      </c>
      <c r="V110">
        <v>6.5</v>
      </c>
      <c r="W110">
        <v>6.5</v>
      </c>
      <c r="X110">
        <v>12</v>
      </c>
      <c r="Y110">
        <v>13</v>
      </c>
      <c r="AB110">
        <f>SUM(F110:Z110)-AA110</f>
        <v>162.5</v>
      </c>
      <c r="AC110" s="34">
        <f t="shared" si="7"/>
        <v>56.25</v>
      </c>
    </row>
    <row r="111" spans="1:30" hidden="1" x14ac:dyDescent="0.3">
      <c r="A111" s="35">
        <f>draw!A111</f>
        <v>0</v>
      </c>
      <c r="B111">
        <f>draw!B111</f>
        <v>0</v>
      </c>
      <c r="C111">
        <f>draw!C111</f>
        <v>0</v>
      </c>
      <c r="D111">
        <f>draw!D111</f>
        <v>0</v>
      </c>
      <c r="E111">
        <f>draw!E111</f>
        <v>0</v>
      </c>
      <c r="AB111">
        <f t="shared" si="6"/>
        <v>0</v>
      </c>
      <c r="AC111" s="34">
        <f t="shared" si="7"/>
        <v>150</v>
      </c>
    </row>
    <row r="112" spans="1:30" hidden="1" x14ac:dyDescent="0.3">
      <c r="A112" s="35">
        <f>draw!A112</f>
        <v>0</v>
      </c>
      <c r="B112">
        <f>draw!B112</f>
        <v>0</v>
      </c>
      <c r="C112">
        <f>draw!C112</f>
        <v>0</v>
      </c>
      <c r="D112">
        <f>draw!D112</f>
        <v>0</v>
      </c>
      <c r="E112">
        <f>draw!E112</f>
        <v>0</v>
      </c>
      <c r="AB112">
        <f t="shared" si="6"/>
        <v>0</v>
      </c>
      <c r="AC112" s="34">
        <f t="shared" si="7"/>
        <v>150</v>
      </c>
    </row>
    <row r="113" spans="1:29" hidden="1" x14ac:dyDescent="0.3">
      <c r="A113" s="35">
        <f>draw!A113</f>
        <v>0</v>
      </c>
      <c r="B113">
        <f>draw!B113</f>
        <v>0</v>
      </c>
      <c r="C113">
        <f>draw!C113</f>
        <v>0</v>
      </c>
      <c r="D113">
        <f>draw!D113</f>
        <v>0</v>
      </c>
      <c r="E113">
        <f>draw!E113</f>
        <v>0</v>
      </c>
      <c r="AB113">
        <f t="shared" si="6"/>
        <v>0</v>
      </c>
      <c r="AC113" s="34">
        <f t="shared" si="7"/>
        <v>150</v>
      </c>
    </row>
    <row r="114" spans="1:29" hidden="1" x14ac:dyDescent="0.3">
      <c r="A114" s="35">
        <f>draw!A114</f>
        <v>0</v>
      </c>
      <c r="B114">
        <f>draw!B114</f>
        <v>0</v>
      </c>
      <c r="C114">
        <f>draw!C114</f>
        <v>0</v>
      </c>
      <c r="D114">
        <f>draw!D114</f>
        <v>0</v>
      </c>
      <c r="E114">
        <f>draw!E114</f>
        <v>0</v>
      </c>
      <c r="AB114">
        <f t="shared" si="6"/>
        <v>0</v>
      </c>
      <c r="AC114" s="34">
        <f t="shared" si="7"/>
        <v>150</v>
      </c>
    </row>
    <row r="115" spans="1:29" hidden="1" x14ac:dyDescent="0.3">
      <c r="A115" s="35">
        <f>draw!A115</f>
        <v>0</v>
      </c>
      <c r="B115">
        <f>draw!B115</f>
        <v>0</v>
      </c>
      <c r="C115">
        <f>draw!C115</f>
        <v>0</v>
      </c>
      <c r="D115">
        <f>draw!D115</f>
        <v>0</v>
      </c>
      <c r="E115">
        <f>draw!E115</f>
        <v>0</v>
      </c>
      <c r="AB115">
        <f t="shared" si="6"/>
        <v>0</v>
      </c>
      <c r="AC115" s="34">
        <f t="shared" si="7"/>
        <v>150</v>
      </c>
    </row>
    <row r="116" spans="1:29" hidden="1" x14ac:dyDescent="0.3">
      <c r="A116" s="35">
        <f>draw!A116</f>
        <v>0</v>
      </c>
      <c r="B116">
        <f>draw!B116</f>
        <v>0</v>
      </c>
      <c r="C116">
        <f>draw!C116</f>
        <v>0</v>
      </c>
      <c r="D116">
        <f>draw!D116</f>
        <v>0</v>
      </c>
      <c r="E116">
        <f>draw!E116</f>
        <v>0</v>
      </c>
      <c r="AB116">
        <f t="shared" si="6"/>
        <v>0</v>
      </c>
      <c r="AC116" s="34">
        <f t="shared" si="7"/>
        <v>150</v>
      </c>
    </row>
    <row r="117" spans="1:29" hidden="1" x14ac:dyDescent="0.3">
      <c r="A117" s="35">
        <f>draw!A117</f>
        <v>0</v>
      </c>
      <c r="B117">
        <f>draw!B117</f>
        <v>0</v>
      </c>
      <c r="C117">
        <f>draw!C117</f>
        <v>0</v>
      </c>
      <c r="D117">
        <f>draw!D117</f>
        <v>0</v>
      </c>
      <c r="E117">
        <f>draw!E117</f>
        <v>0</v>
      </c>
      <c r="AB117">
        <f t="shared" si="6"/>
        <v>0</v>
      </c>
      <c r="AC117" s="34">
        <f t="shared" si="7"/>
        <v>150</v>
      </c>
    </row>
    <row r="118" spans="1:29" hidden="1" x14ac:dyDescent="0.3">
      <c r="A118" s="35">
        <f>draw!A118</f>
        <v>0</v>
      </c>
      <c r="B118">
        <f>draw!B118</f>
        <v>0</v>
      </c>
      <c r="C118">
        <f>draw!C118</f>
        <v>0</v>
      </c>
      <c r="D118">
        <f>draw!D118</f>
        <v>0</v>
      </c>
      <c r="E118">
        <f>draw!E118</f>
        <v>0</v>
      </c>
      <c r="AB118">
        <f t="shared" si="6"/>
        <v>0</v>
      </c>
      <c r="AC118" s="34">
        <f t="shared" si="7"/>
        <v>150</v>
      </c>
    </row>
    <row r="119" spans="1:29" hidden="1" x14ac:dyDescent="0.3">
      <c r="A119" s="35">
        <f>draw!A119</f>
        <v>0</v>
      </c>
      <c r="B119">
        <f>draw!B119</f>
        <v>0</v>
      </c>
      <c r="C119">
        <f>draw!C119</f>
        <v>0</v>
      </c>
      <c r="D119">
        <f>draw!D119</f>
        <v>0</v>
      </c>
      <c r="E119">
        <f>draw!E119</f>
        <v>0</v>
      </c>
      <c r="AB119">
        <f t="shared" si="6"/>
        <v>0</v>
      </c>
      <c r="AC119" s="34">
        <f t="shared" si="7"/>
        <v>150</v>
      </c>
    </row>
    <row r="120" spans="1:29" hidden="1" x14ac:dyDescent="0.3">
      <c r="A120" s="35">
        <f>draw!A120</f>
        <v>0</v>
      </c>
      <c r="B120">
        <f>draw!B120</f>
        <v>0</v>
      </c>
      <c r="C120">
        <f>draw!C120</f>
        <v>0</v>
      </c>
      <c r="D120">
        <f>draw!D120</f>
        <v>0</v>
      </c>
      <c r="E120">
        <f>draw!E120</f>
        <v>0</v>
      </c>
      <c r="AB120">
        <f t="shared" si="6"/>
        <v>0</v>
      </c>
      <c r="AC120" s="34">
        <f t="shared" si="7"/>
        <v>150</v>
      </c>
    </row>
    <row r="121" spans="1:29" hidden="1" x14ac:dyDescent="0.3">
      <c r="A121" s="35">
        <f>draw!A121</f>
        <v>0</v>
      </c>
      <c r="B121">
        <f>draw!B121</f>
        <v>0</v>
      </c>
      <c r="C121">
        <f>draw!C121</f>
        <v>0</v>
      </c>
      <c r="D121">
        <f>draw!D121</f>
        <v>0</v>
      </c>
      <c r="E121">
        <f>draw!E121</f>
        <v>0</v>
      </c>
      <c r="AB121">
        <f t="shared" si="6"/>
        <v>0</v>
      </c>
      <c r="AC121" s="34">
        <f t="shared" si="7"/>
        <v>150</v>
      </c>
    </row>
    <row r="122" spans="1:29" hidden="1" x14ac:dyDescent="0.3">
      <c r="A122" s="35">
        <f>draw!A122</f>
        <v>0</v>
      </c>
      <c r="B122">
        <f>draw!B122</f>
        <v>0</v>
      </c>
      <c r="C122">
        <f>draw!C122</f>
        <v>0</v>
      </c>
      <c r="D122">
        <f>draw!D122</f>
        <v>0</v>
      </c>
      <c r="E122">
        <f>draw!E122</f>
        <v>0</v>
      </c>
      <c r="AB122">
        <f t="shared" si="6"/>
        <v>0</v>
      </c>
      <c r="AC122" s="34">
        <f t="shared" si="7"/>
        <v>150</v>
      </c>
    </row>
    <row r="123" spans="1:29" hidden="1" x14ac:dyDescent="0.3">
      <c r="A123" s="35">
        <f>draw!A123</f>
        <v>0</v>
      </c>
      <c r="B123">
        <f>draw!B123</f>
        <v>0</v>
      </c>
      <c r="C123">
        <f>draw!C123</f>
        <v>0</v>
      </c>
      <c r="D123">
        <f>draw!D123</f>
        <v>0</v>
      </c>
      <c r="E123">
        <f>draw!E123</f>
        <v>0</v>
      </c>
      <c r="AB123">
        <f t="shared" si="6"/>
        <v>0</v>
      </c>
      <c r="AC123" s="34">
        <f t="shared" si="7"/>
        <v>150</v>
      </c>
    </row>
    <row r="124" spans="1:29" hidden="1" x14ac:dyDescent="0.3">
      <c r="A124" s="35">
        <f>draw!A124</f>
        <v>0</v>
      </c>
      <c r="B124">
        <f>draw!B124</f>
        <v>0</v>
      </c>
      <c r="C124">
        <f>draw!C124</f>
        <v>0</v>
      </c>
      <c r="D124">
        <f>draw!D124</f>
        <v>0</v>
      </c>
      <c r="E124">
        <f>draw!E124</f>
        <v>0</v>
      </c>
      <c r="AB124">
        <f t="shared" si="6"/>
        <v>0</v>
      </c>
      <c r="AC124" s="34">
        <f t="shared" si="7"/>
        <v>150</v>
      </c>
    </row>
    <row r="125" spans="1:29" hidden="1" x14ac:dyDescent="0.3">
      <c r="A125" s="35">
        <f>draw!A125</f>
        <v>0</v>
      </c>
      <c r="B125">
        <f>draw!B125</f>
        <v>0</v>
      </c>
      <c r="C125">
        <f>draw!C125</f>
        <v>0</v>
      </c>
      <c r="D125">
        <f>draw!D125</f>
        <v>0</v>
      </c>
      <c r="E125">
        <f>draw!E125</f>
        <v>0</v>
      </c>
      <c r="AB125">
        <f t="shared" si="6"/>
        <v>0</v>
      </c>
      <c r="AC125" s="34">
        <f t="shared" si="7"/>
        <v>150</v>
      </c>
    </row>
    <row r="126" spans="1:29" hidden="1" x14ac:dyDescent="0.3">
      <c r="A126" s="35">
        <f>draw!A126</f>
        <v>0</v>
      </c>
      <c r="B126">
        <f>draw!B126</f>
        <v>0</v>
      </c>
      <c r="C126">
        <f>draw!C126</f>
        <v>0</v>
      </c>
      <c r="D126">
        <f>draw!D126</f>
        <v>0</v>
      </c>
      <c r="E126">
        <f>draw!E126</f>
        <v>0</v>
      </c>
      <c r="AB126">
        <f t="shared" si="6"/>
        <v>0</v>
      </c>
      <c r="AC126" s="34">
        <f t="shared" si="7"/>
        <v>150</v>
      </c>
    </row>
    <row r="127" spans="1:29" hidden="1" x14ac:dyDescent="0.3">
      <c r="A127" s="35">
        <f>draw!A127</f>
        <v>0</v>
      </c>
      <c r="B127">
        <f>draw!B127</f>
        <v>0</v>
      </c>
      <c r="C127">
        <f>draw!C127</f>
        <v>0</v>
      </c>
      <c r="D127">
        <f>draw!D127</f>
        <v>0</v>
      </c>
      <c r="E127">
        <f>draw!E127</f>
        <v>0</v>
      </c>
      <c r="AB127">
        <f t="shared" si="6"/>
        <v>0</v>
      </c>
      <c r="AC127" s="34">
        <f t="shared" si="7"/>
        <v>150</v>
      </c>
    </row>
    <row r="128" spans="1:29" hidden="1" x14ac:dyDescent="0.3">
      <c r="A128" s="35">
        <f>draw!A128</f>
        <v>0</v>
      </c>
      <c r="B128">
        <f>draw!B128</f>
        <v>0</v>
      </c>
      <c r="C128">
        <f>draw!C128</f>
        <v>0</v>
      </c>
      <c r="D128">
        <f>draw!D128</f>
        <v>0</v>
      </c>
      <c r="E128">
        <f>draw!E128</f>
        <v>0</v>
      </c>
      <c r="AB128">
        <f t="shared" si="6"/>
        <v>0</v>
      </c>
      <c r="AC128" s="34">
        <f t="shared" si="7"/>
        <v>150</v>
      </c>
    </row>
    <row r="129" spans="1:30" hidden="1" x14ac:dyDescent="0.3">
      <c r="A129" s="35">
        <f>draw!A129</f>
        <v>0</v>
      </c>
      <c r="B129">
        <f>draw!B129</f>
        <v>0</v>
      </c>
      <c r="C129">
        <f>draw!C129</f>
        <v>0</v>
      </c>
      <c r="D129">
        <f>draw!D129</f>
        <v>0</v>
      </c>
      <c r="E129">
        <f>draw!E129</f>
        <v>0</v>
      </c>
      <c r="AB129">
        <f t="shared" si="6"/>
        <v>0</v>
      </c>
      <c r="AC129" s="34">
        <f t="shared" si="7"/>
        <v>150</v>
      </c>
    </row>
    <row r="130" spans="1:30" hidden="1" x14ac:dyDescent="0.3">
      <c r="A130" s="35">
        <f>draw!A130</f>
        <v>0</v>
      </c>
      <c r="B130">
        <f>draw!B130</f>
        <v>0</v>
      </c>
      <c r="C130">
        <f>draw!C130</f>
        <v>0</v>
      </c>
      <c r="D130">
        <f>draw!D130</f>
        <v>0</v>
      </c>
      <c r="E130">
        <f>draw!E130</f>
        <v>0</v>
      </c>
      <c r="AB130">
        <f t="shared" si="6"/>
        <v>0</v>
      </c>
      <c r="AC130" s="34">
        <f t="shared" si="7"/>
        <v>150</v>
      </c>
    </row>
    <row r="131" spans="1:30" hidden="1" x14ac:dyDescent="0.3">
      <c r="A131" s="35">
        <f>draw!A131</f>
        <v>0</v>
      </c>
      <c r="B131">
        <f>draw!B131</f>
        <v>0</v>
      </c>
      <c r="C131">
        <f>draw!C131</f>
        <v>0</v>
      </c>
      <c r="D131">
        <f>draw!D131</f>
        <v>0</v>
      </c>
      <c r="E131">
        <f>draw!E131</f>
        <v>0</v>
      </c>
      <c r="AB131">
        <f t="shared" si="6"/>
        <v>0</v>
      </c>
      <c r="AC131" s="34">
        <f t="shared" si="7"/>
        <v>150</v>
      </c>
    </row>
    <row r="132" spans="1:30" hidden="1" x14ac:dyDescent="0.3">
      <c r="A132" s="35">
        <f>draw!A132</f>
        <v>0</v>
      </c>
      <c r="B132">
        <f>draw!B132</f>
        <v>0</v>
      </c>
      <c r="C132">
        <f>draw!C132</f>
        <v>0</v>
      </c>
      <c r="D132">
        <f>draw!D132</f>
        <v>0</v>
      </c>
      <c r="E132">
        <f>draw!E132</f>
        <v>0</v>
      </c>
      <c r="AB132">
        <f t="shared" si="6"/>
        <v>0</v>
      </c>
      <c r="AC132" s="34">
        <f t="shared" si="7"/>
        <v>150</v>
      </c>
    </row>
    <row r="133" spans="1:30" hidden="1" x14ac:dyDescent="0.3">
      <c r="A133" s="35">
        <f>draw!A133</f>
        <v>0</v>
      </c>
      <c r="B133">
        <f>draw!B133</f>
        <v>0</v>
      </c>
      <c r="C133">
        <f>draw!C133</f>
        <v>0</v>
      </c>
      <c r="D133">
        <f>draw!D133</f>
        <v>0</v>
      </c>
      <c r="E133">
        <f>draw!E133</f>
        <v>0</v>
      </c>
      <c r="AB133">
        <f t="shared" si="6"/>
        <v>0</v>
      </c>
      <c r="AC133" s="34">
        <f t="shared" si="7"/>
        <v>150</v>
      </c>
    </row>
    <row r="134" spans="1:30" hidden="1" x14ac:dyDescent="0.3">
      <c r="A134" s="35">
        <f>draw!A134</f>
        <v>0</v>
      </c>
      <c r="B134">
        <f>draw!B134</f>
        <v>0</v>
      </c>
      <c r="C134">
        <f>draw!C134</f>
        <v>0</v>
      </c>
      <c r="D134">
        <f>draw!D134</f>
        <v>0</v>
      </c>
      <c r="E134">
        <f>draw!E134</f>
        <v>0</v>
      </c>
      <c r="AB134">
        <f t="shared" si="6"/>
        <v>0</v>
      </c>
      <c r="AC134" s="34">
        <f t="shared" si="7"/>
        <v>150</v>
      </c>
    </row>
    <row r="135" spans="1:30" hidden="1" x14ac:dyDescent="0.3">
      <c r="A135" s="35">
        <f>draw!A135</f>
        <v>0</v>
      </c>
      <c r="B135">
        <f>draw!B135</f>
        <v>0</v>
      </c>
      <c r="C135">
        <f>draw!C135</f>
        <v>0</v>
      </c>
      <c r="D135">
        <f>draw!D135</f>
        <v>0</v>
      </c>
      <c r="E135">
        <f>draw!E135</f>
        <v>0</v>
      </c>
      <c r="AB135">
        <f t="shared" si="6"/>
        <v>0</v>
      </c>
      <c r="AC135" s="34">
        <f t="shared" si="7"/>
        <v>150</v>
      </c>
    </row>
    <row r="136" spans="1:30" hidden="1" x14ac:dyDescent="0.3">
      <c r="AB136">
        <f t="shared" si="6"/>
        <v>0</v>
      </c>
      <c r="AC136" s="34">
        <f>(AD136-((AB136)))*0.6</f>
        <v>0</v>
      </c>
    </row>
    <row r="137" spans="1:30" hidden="1" x14ac:dyDescent="0.3">
      <c r="AB137">
        <f t="shared" si="6"/>
        <v>0</v>
      </c>
      <c r="AC137" s="34">
        <f>(AD137-((AB137)))*0.6</f>
        <v>0</v>
      </c>
    </row>
    <row r="138" spans="1:30" hidden="1" x14ac:dyDescent="0.3">
      <c r="A138" t="str">
        <f>draw!A138</f>
        <v>DURAL PONY CLUB CLOSED ODE 2017</v>
      </c>
      <c r="AB138">
        <f t="shared" si="6"/>
        <v>0</v>
      </c>
      <c r="AC138" s="34">
        <f>(AD138-((AB138)))*0.6</f>
        <v>0</v>
      </c>
    </row>
    <row r="139" spans="1:30" hidden="1" x14ac:dyDescent="0.3">
      <c r="A139" t="str">
        <f>draw!A139</f>
        <v>D Grade Under 13</v>
      </c>
      <c r="D139" t="str">
        <f>A139</f>
        <v>D Grade Under 13</v>
      </c>
      <c r="F139" s="20" t="str">
        <f>F2</f>
        <v>Judges weighted score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6"/>
    </row>
    <row r="140" spans="1:30" s="42" customFormat="1" hidden="1" x14ac:dyDescent="0.3">
      <c r="A140" s="41" t="str">
        <f>draw!A140</f>
        <v>No</v>
      </c>
      <c r="B140" s="42" t="str">
        <f>draw!B140</f>
        <v>Name</v>
      </c>
      <c r="C140" s="42" t="str">
        <f>draw!C140</f>
        <v>Surname</v>
      </c>
      <c r="D140" s="42" t="str">
        <f>draw!D140</f>
        <v>Horse</v>
      </c>
      <c r="E140" s="42" t="str">
        <f>draw!E140</f>
        <v>Club</v>
      </c>
      <c r="F140" s="42">
        <v>1</v>
      </c>
      <c r="G140" s="42">
        <v>2</v>
      </c>
      <c r="H140" s="42">
        <v>3</v>
      </c>
      <c r="I140" s="42">
        <v>4</v>
      </c>
      <c r="J140" s="42">
        <v>5</v>
      </c>
      <c r="K140" s="42">
        <v>6</v>
      </c>
      <c r="L140" s="42">
        <v>7</v>
      </c>
      <c r="M140" s="42">
        <v>8</v>
      </c>
      <c r="N140" s="42">
        <v>9</v>
      </c>
      <c r="O140" s="42">
        <v>10</v>
      </c>
      <c r="P140" s="42">
        <v>11</v>
      </c>
      <c r="Q140" s="42">
        <v>12</v>
      </c>
      <c r="R140" s="42">
        <v>13</v>
      </c>
      <c r="S140" s="42">
        <v>14</v>
      </c>
      <c r="T140" s="42">
        <v>15</v>
      </c>
      <c r="U140" s="42">
        <v>16</v>
      </c>
      <c r="V140" s="43" t="s">
        <v>28</v>
      </c>
      <c r="W140" s="43" t="s">
        <v>29</v>
      </c>
      <c r="X140" s="43" t="s">
        <v>30</v>
      </c>
      <c r="Y140" s="43" t="s">
        <v>31</v>
      </c>
      <c r="AA140" s="42" t="s">
        <v>37</v>
      </c>
      <c r="AB140" s="42" t="s">
        <v>53</v>
      </c>
      <c r="AC140" s="44" t="s">
        <v>32</v>
      </c>
      <c r="AD140" s="45" t="s">
        <v>44</v>
      </c>
    </row>
    <row r="141" spans="1:30" hidden="1" x14ac:dyDescent="0.3">
      <c r="A141" s="35">
        <f>draw!A141</f>
        <v>8</v>
      </c>
      <c r="B141" t="str">
        <f>draw!B141</f>
        <v>Imogen Sidaros</v>
      </c>
      <c r="C141">
        <f>draw!C141</f>
        <v>0</v>
      </c>
      <c r="D141" t="str">
        <f>draw!D141</f>
        <v>Rosie</v>
      </c>
      <c r="E141" t="str">
        <f>draw!E141</f>
        <v>DUR</v>
      </c>
      <c r="F141">
        <v>4</v>
      </c>
      <c r="G141">
        <v>5.5</v>
      </c>
      <c r="H141">
        <v>6</v>
      </c>
      <c r="I141">
        <v>5.5</v>
      </c>
      <c r="J141">
        <v>12</v>
      </c>
      <c r="K141">
        <v>6</v>
      </c>
      <c r="L141">
        <v>10</v>
      </c>
      <c r="M141">
        <v>5.5</v>
      </c>
      <c r="N141">
        <v>10</v>
      </c>
      <c r="O141">
        <v>5</v>
      </c>
      <c r="P141">
        <v>5.5</v>
      </c>
      <c r="Q141">
        <v>6</v>
      </c>
      <c r="R141">
        <v>5</v>
      </c>
      <c r="S141">
        <v>9</v>
      </c>
      <c r="T141">
        <v>5</v>
      </c>
      <c r="U141">
        <v>4</v>
      </c>
      <c r="V141">
        <v>5</v>
      </c>
      <c r="W141">
        <v>5</v>
      </c>
      <c r="X141">
        <v>8</v>
      </c>
      <c r="Y141">
        <v>10</v>
      </c>
      <c r="AB141">
        <f t="shared" ref="AB141:AB173" si="8">SUM(F141:Z141)-AA141</f>
        <v>132</v>
      </c>
      <c r="AC141" s="34">
        <f>((AD$141-AB141)/AD$141)*150</f>
        <v>73.846153846153854</v>
      </c>
      <c r="AD141" s="30">
        <v>260</v>
      </c>
    </row>
    <row r="142" spans="1:30" hidden="1" x14ac:dyDescent="0.3">
      <c r="A142" s="35">
        <f>draw!A142</f>
        <v>9</v>
      </c>
      <c r="B142" t="str">
        <f>draw!B142</f>
        <v xml:space="preserve">Rosie Kenny </v>
      </c>
      <c r="C142">
        <f>draw!C142</f>
        <v>0</v>
      </c>
      <c r="D142" t="str">
        <f>draw!D142</f>
        <v>Bolagamy Pheadra (Lolly)</v>
      </c>
      <c r="E142" t="str">
        <f>draw!E142</f>
        <v>ARC</v>
      </c>
      <c r="F142">
        <v>4</v>
      </c>
      <c r="G142">
        <v>6.5</v>
      </c>
      <c r="H142">
        <v>7.5</v>
      </c>
      <c r="I142">
        <v>6</v>
      </c>
      <c r="J142">
        <v>11</v>
      </c>
      <c r="K142">
        <v>6</v>
      </c>
      <c r="L142">
        <v>14</v>
      </c>
      <c r="M142">
        <v>7</v>
      </c>
      <c r="N142">
        <v>14</v>
      </c>
      <c r="O142">
        <v>7</v>
      </c>
      <c r="P142">
        <v>5.5</v>
      </c>
      <c r="Q142">
        <v>7</v>
      </c>
      <c r="R142">
        <v>7</v>
      </c>
      <c r="S142">
        <v>14</v>
      </c>
      <c r="T142">
        <v>7</v>
      </c>
      <c r="U142">
        <v>5.5</v>
      </c>
      <c r="V142">
        <v>6.5</v>
      </c>
      <c r="W142">
        <v>6</v>
      </c>
      <c r="X142">
        <v>12</v>
      </c>
      <c r="Y142">
        <v>14</v>
      </c>
      <c r="AB142">
        <f t="shared" si="8"/>
        <v>167.5</v>
      </c>
      <c r="AC142" s="34">
        <f t="shared" ref="AC142:AC172" si="9">((AD$141-AB142)/AD$141)*150</f>
        <v>53.36538461538462</v>
      </c>
    </row>
    <row r="143" spans="1:30" hidden="1" x14ac:dyDescent="0.3">
      <c r="A143" s="35">
        <f>draw!A143</f>
        <v>0</v>
      </c>
      <c r="B143">
        <f>draw!B143</f>
        <v>0</v>
      </c>
      <c r="C143">
        <f>draw!C143</f>
        <v>0</v>
      </c>
      <c r="D143">
        <f>draw!D143</f>
        <v>0</v>
      </c>
      <c r="E143">
        <f>draw!E143</f>
        <v>0</v>
      </c>
      <c r="AB143">
        <f t="shared" si="8"/>
        <v>0</v>
      </c>
      <c r="AC143" s="34">
        <f t="shared" si="9"/>
        <v>150</v>
      </c>
    </row>
    <row r="144" spans="1:30" hidden="1" x14ac:dyDescent="0.3">
      <c r="A144" s="35">
        <f>draw!A144</f>
        <v>0</v>
      </c>
      <c r="B144">
        <f>draw!B144</f>
        <v>0</v>
      </c>
      <c r="C144">
        <f>draw!C144</f>
        <v>0</v>
      </c>
      <c r="D144">
        <f>draw!D144</f>
        <v>0</v>
      </c>
      <c r="E144">
        <f>draw!E144</f>
        <v>0</v>
      </c>
      <c r="AB144">
        <f t="shared" si="8"/>
        <v>0</v>
      </c>
      <c r="AC144" s="34">
        <f t="shared" si="9"/>
        <v>150</v>
      </c>
    </row>
    <row r="145" spans="1:29" hidden="1" x14ac:dyDescent="0.3">
      <c r="A145" s="35">
        <f>draw!A145</f>
        <v>0</v>
      </c>
      <c r="B145">
        <f>draw!B145</f>
        <v>0</v>
      </c>
      <c r="C145">
        <f>draw!C145</f>
        <v>0</v>
      </c>
      <c r="D145">
        <f>draw!D145</f>
        <v>0</v>
      </c>
      <c r="E145">
        <f>draw!E145</f>
        <v>0</v>
      </c>
      <c r="AB145">
        <f t="shared" si="8"/>
        <v>0</v>
      </c>
      <c r="AC145" s="34">
        <f t="shared" si="9"/>
        <v>150</v>
      </c>
    </row>
    <row r="146" spans="1:29" hidden="1" x14ac:dyDescent="0.3">
      <c r="A146" s="35">
        <f>draw!A146</f>
        <v>0</v>
      </c>
      <c r="B146">
        <f>draw!B146</f>
        <v>0</v>
      </c>
      <c r="C146">
        <f>draw!C146</f>
        <v>0</v>
      </c>
      <c r="D146">
        <f>draw!D146</f>
        <v>0</v>
      </c>
      <c r="E146">
        <f>draw!E146</f>
        <v>0</v>
      </c>
      <c r="AB146">
        <f t="shared" si="8"/>
        <v>0</v>
      </c>
      <c r="AC146" s="34">
        <f t="shared" si="9"/>
        <v>150</v>
      </c>
    </row>
    <row r="147" spans="1:29" hidden="1" x14ac:dyDescent="0.3">
      <c r="A147" s="35">
        <f>draw!A147</f>
        <v>0</v>
      </c>
      <c r="B147">
        <f>draw!B147</f>
        <v>0</v>
      </c>
      <c r="C147">
        <f>draw!C147</f>
        <v>0</v>
      </c>
      <c r="D147">
        <f>draw!D147</f>
        <v>0</v>
      </c>
      <c r="E147">
        <f>draw!E147</f>
        <v>0</v>
      </c>
      <c r="AB147">
        <f t="shared" si="8"/>
        <v>0</v>
      </c>
      <c r="AC147" s="34">
        <f t="shared" si="9"/>
        <v>150</v>
      </c>
    </row>
    <row r="148" spans="1:29" hidden="1" x14ac:dyDescent="0.3">
      <c r="A148" s="35">
        <f>draw!A148</f>
        <v>0</v>
      </c>
      <c r="B148">
        <f>draw!B148</f>
        <v>0</v>
      </c>
      <c r="C148">
        <f>draw!C148</f>
        <v>0</v>
      </c>
      <c r="D148">
        <f>draw!D148</f>
        <v>0</v>
      </c>
      <c r="E148">
        <f>draw!E148</f>
        <v>0</v>
      </c>
      <c r="AB148">
        <f t="shared" si="8"/>
        <v>0</v>
      </c>
      <c r="AC148" s="34">
        <f t="shared" si="9"/>
        <v>150</v>
      </c>
    </row>
    <row r="149" spans="1:29" hidden="1" x14ac:dyDescent="0.3">
      <c r="A149" s="35">
        <f>draw!A149</f>
        <v>0</v>
      </c>
      <c r="B149">
        <f>draw!B149</f>
        <v>0</v>
      </c>
      <c r="C149">
        <f>draw!C149</f>
        <v>0</v>
      </c>
      <c r="D149">
        <f>draw!D149</f>
        <v>0</v>
      </c>
      <c r="E149">
        <f>draw!E149</f>
        <v>0</v>
      </c>
      <c r="AB149">
        <f t="shared" si="8"/>
        <v>0</v>
      </c>
      <c r="AC149" s="34">
        <f t="shared" si="9"/>
        <v>150</v>
      </c>
    </row>
    <row r="150" spans="1:29" hidden="1" x14ac:dyDescent="0.3">
      <c r="A150" s="35">
        <f>draw!A150</f>
        <v>0</v>
      </c>
      <c r="B150">
        <f>draw!B150</f>
        <v>0</v>
      </c>
      <c r="C150">
        <f>draw!C150</f>
        <v>0</v>
      </c>
      <c r="D150">
        <f>draw!D150</f>
        <v>0</v>
      </c>
      <c r="E150">
        <f>draw!E150</f>
        <v>0</v>
      </c>
      <c r="AB150">
        <f t="shared" si="8"/>
        <v>0</v>
      </c>
      <c r="AC150" s="34">
        <f t="shared" si="9"/>
        <v>150</v>
      </c>
    </row>
    <row r="151" spans="1:29" hidden="1" x14ac:dyDescent="0.3">
      <c r="A151" s="35">
        <f>draw!A151</f>
        <v>0</v>
      </c>
      <c r="B151">
        <f>draw!B151</f>
        <v>0</v>
      </c>
      <c r="C151">
        <f>draw!C151</f>
        <v>0</v>
      </c>
      <c r="D151">
        <f>draw!D151</f>
        <v>0</v>
      </c>
      <c r="E151">
        <f>draw!E151</f>
        <v>0</v>
      </c>
      <c r="AB151">
        <f t="shared" si="8"/>
        <v>0</v>
      </c>
      <c r="AC151" s="34">
        <f t="shared" si="9"/>
        <v>150</v>
      </c>
    </row>
    <row r="152" spans="1:29" hidden="1" x14ac:dyDescent="0.3">
      <c r="A152" s="35">
        <f>draw!A152</f>
        <v>0</v>
      </c>
      <c r="B152">
        <f>draw!B152</f>
        <v>0</v>
      </c>
      <c r="C152">
        <f>draw!C152</f>
        <v>0</v>
      </c>
      <c r="D152">
        <f>draw!D152</f>
        <v>0</v>
      </c>
      <c r="E152">
        <f>draw!E152</f>
        <v>0</v>
      </c>
      <c r="AB152">
        <f t="shared" si="8"/>
        <v>0</v>
      </c>
      <c r="AC152" s="34">
        <f t="shared" si="9"/>
        <v>150</v>
      </c>
    </row>
    <row r="153" spans="1:29" hidden="1" x14ac:dyDescent="0.3">
      <c r="A153" s="35">
        <f>draw!A153</f>
        <v>0</v>
      </c>
      <c r="B153">
        <f>draw!B153</f>
        <v>0</v>
      </c>
      <c r="C153">
        <f>draw!C153</f>
        <v>0</v>
      </c>
      <c r="D153">
        <f>draw!D153</f>
        <v>0</v>
      </c>
      <c r="E153">
        <f>draw!E153</f>
        <v>0</v>
      </c>
      <c r="AB153">
        <f t="shared" si="8"/>
        <v>0</v>
      </c>
      <c r="AC153" s="34">
        <f t="shared" si="9"/>
        <v>150</v>
      </c>
    </row>
    <row r="154" spans="1:29" hidden="1" x14ac:dyDescent="0.3">
      <c r="A154" s="35">
        <f>draw!A154</f>
        <v>0</v>
      </c>
      <c r="B154">
        <f>draw!B154</f>
        <v>0</v>
      </c>
      <c r="C154">
        <f>draw!C154</f>
        <v>0</v>
      </c>
      <c r="D154">
        <f>draw!D154</f>
        <v>0</v>
      </c>
      <c r="E154">
        <f>draw!E154</f>
        <v>0</v>
      </c>
      <c r="AB154">
        <f t="shared" si="8"/>
        <v>0</v>
      </c>
      <c r="AC154" s="34">
        <f t="shared" si="9"/>
        <v>150</v>
      </c>
    </row>
    <row r="155" spans="1:29" hidden="1" x14ac:dyDescent="0.3">
      <c r="A155" s="35">
        <f>draw!A155</f>
        <v>0</v>
      </c>
      <c r="B155">
        <f>draw!B155</f>
        <v>0</v>
      </c>
      <c r="C155">
        <f>draw!C155</f>
        <v>0</v>
      </c>
      <c r="D155">
        <f>draw!D155</f>
        <v>0</v>
      </c>
      <c r="E155">
        <f>draw!E155</f>
        <v>0</v>
      </c>
      <c r="AB155">
        <f t="shared" si="8"/>
        <v>0</v>
      </c>
      <c r="AC155" s="34">
        <f t="shared" si="9"/>
        <v>150</v>
      </c>
    </row>
    <row r="156" spans="1:29" hidden="1" x14ac:dyDescent="0.3">
      <c r="A156" s="35">
        <f>draw!A156</f>
        <v>0</v>
      </c>
      <c r="B156">
        <f>draw!B156</f>
        <v>0</v>
      </c>
      <c r="C156">
        <f>draw!C156</f>
        <v>0</v>
      </c>
      <c r="D156">
        <f>draw!D156</f>
        <v>0</v>
      </c>
      <c r="E156">
        <f>draw!E156</f>
        <v>0</v>
      </c>
      <c r="AB156">
        <f t="shared" si="8"/>
        <v>0</v>
      </c>
      <c r="AC156" s="34">
        <f t="shared" si="9"/>
        <v>150</v>
      </c>
    </row>
    <row r="157" spans="1:29" hidden="1" x14ac:dyDescent="0.3">
      <c r="A157" s="35">
        <f>draw!A157</f>
        <v>0</v>
      </c>
      <c r="B157">
        <f>draw!B157</f>
        <v>0</v>
      </c>
      <c r="C157">
        <f>draw!C157</f>
        <v>0</v>
      </c>
      <c r="D157">
        <f>draw!D157</f>
        <v>0</v>
      </c>
      <c r="E157">
        <f>draw!E157</f>
        <v>0</v>
      </c>
      <c r="AB157">
        <f t="shared" si="8"/>
        <v>0</v>
      </c>
      <c r="AC157" s="34">
        <f t="shared" si="9"/>
        <v>150</v>
      </c>
    </row>
    <row r="158" spans="1:29" hidden="1" x14ac:dyDescent="0.3">
      <c r="A158" s="35">
        <f>draw!A158</f>
        <v>0</v>
      </c>
      <c r="B158">
        <f>draw!B158</f>
        <v>0</v>
      </c>
      <c r="C158">
        <f>draw!C158</f>
        <v>0</v>
      </c>
      <c r="D158">
        <f>draw!D158</f>
        <v>0</v>
      </c>
      <c r="E158">
        <f>draw!E158</f>
        <v>0</v>
      </c>
      <c r="AB158">
        <f t="shared" si="8"/>
        <v>0</v>
      </c>
      <c r="AC158" s="34">
        <f t="shared" si="9"/>
        <v>150</v>
      </c>
    </row>
    <row r="159" spans="1:29" hidden="1" x14ac:dyDescent="0.3">
      <c r="A159" s="35">
        <f>draw!A159</f>
        <v>0</v>
      </c>
      <c r="B159">
        <f>draw!B159</f>
        <v>0</v>
      </c>
      <c r="C159">
        <f>draw!C159</f>
        <v>0</v>
      </c>
      <c r="D159">
        <f>draw!D159</f>
        <v>0</v>
      </c>
      <c r="E159">
        <f>draw!E159</f>
        <v>0</v>
      </c>
      <c r="AB159">
        <f t="shared" si="8"/>
        <v>0</v>
      </c>
      <c r="AC159" s="34">
        <f t="shared" si="9"/>
        <v>150</v>
      </c>
    </row>
    <row r="160" spans="1:29" hidden="1" x14ac:dyDescent="0.3">
      <c r="A160" s="35">
        <f>draw!A160</f>
        <v>0</v>
      </c>
      <c r="B160">
        <f>draw!B160</f>
        <v>0</v>
      </c>
      <c r="C160">
        <f>draw!C160</f>
        <v>0</v>
      </c>
      <c r="D160">
        <f>draw!D160</f>
        <v>0</v>
      </c>
      <c r="E160">
        <f>draw!E160</f>
        <v>0</v>
      </c>
      <c r="AB160">
        <f t="shared" si="8"/>
        <v>0</v>
      </c>
      <c r="AC160" s="34">
        <f t="shared" si="9"/>
        <v>150</v>
      </c>
    </row>
    <row r="161" spans="1:30" hidden="1" x14ac:dyDescent="0.3">
      <c r="A161" s="35">
        <f>draw!A161</f>
        <v>0</v>
      </c>
      <c r="B161">
        <f>draw!B161</f>
        <v>0</v>
      </c>
      <c r="C161">
        <f>draw!C161</f>
        <v>0</v>
      </c>
      <c r="D161">
        <f>draw!D161</f>
        <v>0</v>
      </c>
      <c r="E161">
        <f>draw!E161</f>
        <v>0</v>
      </c>
      <c r="AB161">
        <f t="shared" si="8"/>
        <v>0</v>
      </c>
      <c r="AC161" s="34">
        <f t="shared" si="9"/>
        <v>150</v>
      </c>
    </row>
    <row r="162" spans="1:30" hidden="1" x14ac:dyDescent="0.3">
      <c r="A162" s="35">
        <f>draw!A162</f>
        <v>0</v>
      </c>
      <c r="B162">
        <f>draw!B162</f>
        <v>0</v>
      </c>
      <c r="C162">
        <f>draw!C162</f>
        <v>0</v>
      </c>
      <c r="D162">
        <f>draw!D162</f>
        <v>0</v>
      </c>
      <c r="E162">
        <f>draw!E162</f>
        <v>0</v>
      </c>
      <c r="AB162">
        <f t="shared" si="8"/>
        <v>0</v>
      </c>
      <c r="AC162" s="34">
        <f t="shared" si="9"/>
        <v>150</v>
      </c>
    </row>
    <row r="163" spans="1:30" hidden="1" x14ac:dyDescent="0.3">
      <c r="A163" s="35">
        <f>draw!A163</f>
        <v>0</v>
      </c>
      <c r="B163">
        <f>draw!B163</f>
        <v>0</v>
      </c>
      <c r="C163">
        <f>draw!C163</f>
        <v>0</v>
      </c>
      <c r="D163">
        <f>draw!D163</f>
        <v>0</v>
      </c>
      <c r="E163">
        <f>draw!E163</f>
        <v>0</v>
      </c>
      <c r="AB163">
        <f t="shared" si="8"/>
        <v>0</v>
      </c>
      <c r="AC163" s="34">
        <f t="shared" si="9"/>
        <v>150</v>
      </c>
    </row>
    <row r="164" spans="1:30" hidden="1" x14ac:dyDescent="0.3">
      <c r="A164" s="35">
        <f>draw!A164</f>
        <v>0</v>
      </c>
      <c r="B164">
        <f>draw!B164</f>
        <v>0</v>
      </c>
      <c r="C164">
        <f>draw!C164</f>
        <v>0</v>
      </c>
      <c r="D164">
        <f>draw!D164</f>
        <v>0</v>
      </c>
      <c r="E164">
        <f>draw!E164</f>
        <v>0</v>
      </c>
      <c r="AB164">
        <f t="shared" si="8"/>
        <v>0</v>
      </c>
      <c r="AC164" s="34">
        <f t="shared" si="9"/>
        <v>150</v>
      </c>
    </row>
    <row r="165" spans="1:30" hidden="1" x14ac:dyDescent="0.3">
      <c r="A165" s="35">
        <f>draw!A165</f>
        <v>0</v>
      </c>
      <c r="B165">
        <f>draw!B165</f>
        <v>0</v>
      </c>
      <c r="C165">
        <f>draw!C165</f>
        <v>0</v>
      </c>
      <c r="D165">
        <f>draw!D165</f>
        <v>0</v>
      </c>
      <c r="E165">
        <f>draw!E165</f>
        <v>0</v>
      </c>
      <c r="AB165">
        <f t="shared" si="8"/>
        <v>0</v>
      </c>
      <c r="AC165" s="34">
        <f t="shared" si="9"/>
        <v>150</v>
      </c>
    </row>
    <row r="166" spans="1:30" hidden="1" x14ac:dyDescent="0.3">
      <c r="A166" s="35">
        <f>draw!A166</f>
        <v>0</v>
      </c>
      <c r="B166">
        <f>draw!B166</f>
        <v>0</v>
      </c>
      <c r="C166">
        <f>draw!C166</f>
        <v>0</v>
      </c>
      <c r="D166">
        <f>draw!D166</f>
        <v>0</v>
      </c>
      <c r="E166">
        <f>draw!E166</f>
        <v>0</v>
      </c>
      <c r="AB166">
        <f t="shared" si="8"/>
        <v>0</v>
      </c>
      <c r="AC166" s="34">
        <f t="shared" si="9"/>
        <v>150</v>
      </c>
    </row>
    <row r="167" spans="1:30" hidden="1" x14ac:dyDescent="0.3">
      <c r="A167" s="35">
        <f>draw!A167</f>
        <v>0</v>
      </c>
      <c r="B167">
        <f>draw!B167</f>
        <v>0</v>
      </c>
      <c r="C167">
        <f>draw!C167</f>
        <v>0</v>
      </c>
      <c r="D167">
        <f>draw!D167</f>
        <v>0</v>
      </c>
      <c r="E167">
        <f>draw!E167</f>
        <v>0</v>
      </c>
      <c r="AB167">
        <f t="shared" si="8"/>
        <v>0</v>
      </c>
      <c r="AC167" s="34">
        <f t="shared" si="9"/>
        <v>150</v>
      </c>
    </row>
    <row r="168" spans="1:30" hidden="1" x14ac:dyDescent="0.3">
      <c r="A168" s="35">
        <f>draw!A168</f>
        <v>0</v>
      </c>
      <c r="B168">
        <f>draw!B168</f>
        <v>0</v>
      </c>
      <c r="C168">
        <f>draw!C168</f>
        <v>0</v>
      </c>
      <c r="D168">
        <f>draw!D168</f>
        <v>0</v>
      </c>
      <c r="E168">
        <f>draw!E168</f>
        <v>0</v>
      </c>
      <c r="AB168">
        <f t="shared" si="8"/>
        <v>0</v>
      </c>
      <c r="AC168" s="34">
        <f t="shared" si="9"/>
        <v>150</v>
      </c>
    </row>
    <row r="169" spans="1:30" hidden="1" x14ac:dyDescent="0.3">
      <c r="A169" s="35">
        <f>draw!A169</f>
        <v>0</v>
      </c>
      <c r="B169">
        <f>draw!B169</f>
        <v>0</v>
      </c>
      <c r="C169">
        <f>draw!C169</f>
        <v>0</v>
      </c>
      <c r="D169">
        <f>draw!D169</f>
        <v>0</v>
      </c>
      <c r="E169">
        <f>draw!E169</f>
        <v>0</v>
      </c>
      <c r="AB169">
        <f t="shared" si="8"/>
        <v>0</v>
      </c>
      <c r="AC169" s="34">
        <f t="shared" si="9"/>
        <v>150</v>
      </c>
    </row>
    <row r="170" spans="1:30" hidden="1" x14ac:dyDescent="0.3">
      <c r="A170" s="35">
        <f>draw!A170</f>
        <v>0</v>
      </c>
      <c r="B170">
        <f>draw!B170</f>
        <v>0</v>
      </c>
      <c r="C170">
        <f>draw!C170</f>
        <v>0</v>
      </c>
      <c r="D170">
        <f>draw!D170</f>
        <v>0</v>
      </c>
      <c r="E170">
        <f>draw!E170</f>
        <v>0</v>
      </c>
      <c r="AB170">
        <f t="shared" si="8"/>
        <v>0</v>
      </c>
      <c r="AC170" s="34">
        <f t="shared" si="9"/>
        <v>150</v>
      </c>
    </row>
    <row r="171" spans="1:30" hidden="1" x14ac:dyDescent="0.3">
      <c r="A171" s="35">
        <f>draw!A171</f>
        <v>0</v>
      </c>
      <c r="B171">
        <f>draw!B171</f>
        <v>0</v>
      </c>
      <c r="C171">
        <f>draw!C171</f>
        <v>0</v>
      </c>
      <c r="D171">
        <f>draw!D171</f>
        <v>0</v>
      </c>
      <c r="E171">
        <f>draw!E171</f>
        <v>0</v>
      </c>
      <c r="AB171">
        <f>SUM(F171:Z171)-AA171</f>
        <v>0</v>
      </c>
      <c r="AC171" s="34">
        <f t="shared" si="9"/>
        <v>150</v>
      </c>
    </row>
    <row r="172" spans="1:30" hidden="1" x14ac:dyDescent="0.3">
      <c r="A172" s="35">
        <f>draw!A172</f>
        <v>0</v>
      </c>
      <c r="B172">
        <f>draw!B172</f>
        <v>0</v>
      </c>
      <c r="C172">
        <f>draw!C172</f>
        <v>0</v>
      </c>
      <c r="D172">
        <f>draw!D172</f>
        <v>0</v>
      </c>
      <c r="E172">
        <f>draw!E172</f>
        <v>0</v>
      </c>
      <c r="AB172">
        <f>SUM(F172:Z172)-AA172</f>
        <v>0</v>
      </c>
      <c r="AC172" s="34">
        <f t="shared" si="9"/>
        <v>150</v>
      </c>
    </row>
    <row r="173" spans="1:30" x14ac:dyDescent="0.3">
      <c r="A173" t="str">
        <f>draw!A173</f>
        <v>DURAL PONY CLUB CLOSED ODE 2017</v>
      </c>
      <c r="AB173">
        <f t="shared" si="8"/>
        <v>0</v>
      </c>
      <c r="AC173" s="34">
        <f>(AD173-((AB173)))*0.6</f>
        <v>0</v>
      </c>
    </row>
    <row r="174" spans="1:30" x14ac:dyDescent="0.3">
      <c r="A174" t="str">
        <f>draw!A174</f>
        <v>D Grade</v>
      </c>
      <c r="D174" t="str">
        <f>A174</f>
        <v>D Grade</v>
      </c>
      <c r="F174" s="20" t="str">
        <f>F2</f>
        <v>Judges weighted score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6"/>
    </row>
    <row r="175" spans="1:30" s="113" customFormat="1" x14ac:dyDescent="0.3">
      <c r="A175" s="122" t="str">
        <f>draw!A175</f>
        <v>No</v>
      </c>
      <c r="B175" s="113" t="str">
        <f>draw!B175</f>
        <v>Name</v>
      </c>
      <c r="C175" s="113" t="str">
        <f>draw!C175</f>
        <v>Surname</v>
      </c>
      <c r="D175" s="113" t="str">
        <f>draw!D175</f>
        <v>Horse</v>
      </c>
      <c r="E175" s="113" t="str">
        <f>draw!E175</f>
        <v>Club</v>
      </c>
      <c r="F175" s="113">
        <v>1</v>
      </c>
      <c r="G175" s="113">
        <v>2</v>
      </c>
      <c r="H175" s="113">
        <v>3</v>
      </c>
      <c r="I175" s="113">
        <v>4</v>
      </c>
      <c r="J175" s="113">
        <v>5</v>
      </c>
      <c r="K175" s="113">
        <v>6</v>
      </c>
      <c r="L175" s="113">
        <v>7</v>
      </c>
      <c r="M175" s="113">
        <v>8</v>
      </c>
      <c r="N175" s="113">
        <v>9</v>
      </c>
      <c r="O175" s="113">
        <v>10</v>
      </c>
      <c r="P175" s="113">
        <v>11</v>
      </c>
      <c r="Q175" s="113">
        <v>12</v>
      </c>
      <c r="R175" s="113">
        <v>13</v>
      </c>
      <c r="S175" s="113">
        <v>14</v>
      </c>
      <c r="T175" s="113">
        <v>15</v>
      </c>
      <c r="U175" s="113">
        <v>16</v>
      </c>
      <c r="V175" s="113" t="s">
        <v>28</v>
      </c>
      <c r="W175" s="113" t="s">
        <v>29</v>
      </c>
      <c r="X175" s="113" t="s">
        <v>30</v>
      </c>
      <c r="Y175" s="113" t="s">
        <v>31</v>
      </c>
      <c r="AA175" s="113" t="s">
        <v>37</v>
      </c>
      <c r="AC175" s="117" t="s">
        <v>9</v>
      </c>
      <c r="AD175" s="118" t="s">
        <v>44</v>
      </c>
    </row>
    <row r="176" spans="1:30" x14ac:dyDescent="0.3">
      <c r="A176" s="35">
        <f>draw!A176</f>
        <v>14</v>
      </c>
      <c r="B176" t="str">
        <f>draw!B176</f>
        <v>Genevieve Boyd</v>
      </c>
      <c r="C176">
        <f>draw!C176</f>
        <v>0</v>
      </c>
      <c r="D176" t="str">
        <f>draw!D176</f>
        <v>Buddy</v>
      </c>
      <c r="E176" t="str">
        <f>draw!E176</f>
        <v>DUR</v>
      </c>
      <c r="AB176">
        <v>136.5</v>
      </c>
      <c r="AC176" s="34">
        <f>((AD$176-AB176)/AD$176)*150</f>
        <v>71.25</v>
      </c>
      <c r="AD176">
        <v>260</v>
      </c>
    </row>
    <row r="177" spans="1:30" x14ac:dyDescent="0.3">
      <c r="A177" s="35">
        <f>draw!A177</f>
        <v>15</v>
      </c>
      <c r="B177" t="str">
        <f>draw!B177</f>
        <v xml:space="preserve">Annabelle Coudman </v>
      </c>
      <c r="C177">
        <f>draw!C177</f>
        <v>0</v>
      </c>
      <c r="D177" t="str">
        <f>draw!D177</f>
        <v>Bart</v>
      </c>
      <c r="E177" t="str">
        <f>draw!E177</f>
        <v>ARC</v>
      </c>
      <c r="AB177">
        <v>150.5</v>
      </c>
      <c r="AC177" s="34">
        <f t="shared" ref="AC177:AC205" si="10">((AD$176-AB177)/AD$176)*150</f>
        <v>63.173076923076927</v>
      </c>
      <c r="AD177"/>
    </row>
    <row r="178" spans="1:30" x14ac:dyDescent="0.3">
      <c r="A178" s="35">
        <f>draw!A178</f>
        <v>16</v>
      </c>
      <c r="B178" t="str">
        <f>draw!B178</f>
        <v xml:space="preserve">Sarah Cairns </v>
      </c>
      <c r="C178">
        <f>draw!C178</f>
        <v>0</v>
      </c>
      <c r="D178" t="str">
        <f>draw!D178</f>
        <v>Captain Chaos</v>
      </c>
      <c r="E178" t="str">
        <f>draw!E178</f>
        <v>ARC</v>
      </c>
      <c r="AB178">
        <v>145.5</v>
      </c>
      <c r="AC178" s="34">
        <f t="shared" si="10"/>
        <v>66.057692307692307</v>
      </c>
      <c r="AD178"/>
    </row>
    <row r="179" spans="1:30" x14ac:dyDescent="0.3">
      <c r="A179" s="35">
        <f>draw!A179</f>
        <v>17</v>
      </c>
      <c r="B179" t="str">
        <f>draw!B179</f>
        <v>James Cairns</v>
      </c>
      <c r="C179">
        <f>draw!C179</f>
        <v>0</v>
      </c>
      <c r="D179" t="str">
        <f>draw!D179</f>
        <v>Smudge</v>
      </c>
      <c r="E179" t="str">
        <f>draw!E179</f>
        <v>ARC</v>
      </c>
      <c r="AB179">
        <v>157</v>
      </c>
      <c r="AC179" s="34">
        <f t="shared" si="10"/>
        <v>59.42307692307692</v>
      </c>
      <c r="AD179"/>
    </row>
    <row r="180" spans="1:30" x14ac:dyDescent="0.3">
      <c r="A180" s="35">
        <f>draw!A180</f>
        <v>18</v>
      </c>
      <c r="B180" t="str">
        <f>draw!B180</f>
        <v>Mia Helm</v>
      </c>
      <c r="C180">
        <f>draw!C180</f>
        <v>0</v>
      </c>
      <c r="D180" t="str">
        <f>draw!D180</f>
        <v>Greentop Patrick</v>
      </c>
      <c r="E180" t="str">
        <f>draw!E180</f>
        <v>ARC</v>
      </c>
      <c r="AB180">
        <v>148</v>
      </c>
      <c r="AC180" s="34">
        <f t="shared" si="10"/>
        <v>64.615384615384613</v>
      </c>
      <c r="AD180"/>
    </row>
    <row r="181" spans="1:30" x14ac:dyDescent="0.3">
      <c r="A181" s="35">
        <f>draw!A181</f>
        <v>19</v>
      </c>
      <c r="B181" t="str">
        <f>draw!B181</f>
        <v xml:space="preserve">Sasha Maguire </v>
      </c>
      <c r="C181">
        <f>draw!C181</f>
        <v>0</v>
      </c>
      <c r="D181" t="str">
        <f>draw!D181</f>
        <v>Miss Aurora</v>
      </c>
      <c r="E181" t="str">
        <f>draw!E181</f>
        <v>AVO</v>
      </c>
      <c r="AB181">
        <v>144.5</v>
      </c>
      <c r="AC181" s="34">
        <f t="shared" si="10"/>
        <v>66.634615384615387</v>
      </c>
      <c r="AD181"/>
    </row>
    <row r="182" spans="1:30" x14ac:dyDescent="0.3">
      <c r="A182" s="35">
        <f>draw!A182</f>
        <v>20</v>
      </c>
      <c r="B182" t="str">
        <f>draw!B182</f>
        <v>Sophie Woodworth</v>
      </c>
      <c r="C182">
        <f>draw!C182</f>
        <v>0</v>
      </c>
      <c r="D182" t="str">
        <f>draw!D182</f>
        <v>Courtney</v>
      </c>
      <c r="E182" t="str">
        <f>draw!E182</f>
        <v>FHPC</v>
      </c>
      <c r="AB182">
        <v>145.5</v>
      </c>
      <c r="AC182" s="34">
        <f t="shared" si="10"/>
        <v>66.057692307692307</v>
      </c>
      <c r="AD182"/>
    </row>
    <row r="183" spans="1:30" x14ac:dyDescent="0.3">
      <c r="A183" s="35">
        <f>draw!A183</f>
        <v>21</v>
      </c>
      <c r="B183" t="str">
        <f>draw!B183</f>
        <v>Lucinda McKee</v>
      </c>
      <c r="C183">
        <f>draw!C183</f>
        <v>0</v>
      </c>
      <c r="D183" t="str">
        <f>draw!D183</f>
        <v>Cody</v>
      </c>
      <c r="E183" t="str">
        <f>draw!E183</f>
        <v>DUR</v>
      </c>
      <c r="AB183">
        <v>137</v>
      </c>
      <c r="AC183" s="34">
        <f t="shared" si="10"/>
        <v>70.961538461538453</v>
      </c>
      <c r="AD183"/>
    </row>
    <row r="184" spans="1:30" s="372" customFormat="1" x14ac:dyDescent="0.3">
      <c r="A184" s="371">
        <f>draw!A184</f>
        <v>22</v>
      </c>
      <c r="B184" s="372" t="str">
        <f>draw!B184</f>
        <v>Camille O'Loughlin</v>
      </c>
      <c r="C184" s="372">
        <f>draw!C184</f>
        <v>0</v>
      </c>
      <c r="D184" s="372" t="str">
        <f>draw!D184</f>
        <v>Royal Romance Jewels</v>
      </c>
      <c r="E184" s="372" t="str">
        <f>draw!E184</f>
        <v>FHPC</v>
      </c>
      <c r="AB184" s="372">
        <f t="shared" ref="AB184:AB204" si="11">SUM(F184:Z184)-AA184</f>
        <v>0</v>
      </c>
      <c r="AC184" s="373">
        <f t="shared" si="10"/>
        <v>150</v>
      </c>
    </row>
    <row r="185" spans="1:30" x14ac:dyDescent="0.3">
      <c r="A185" s="35">
        <f>draw!A185</f>
        <v>23</v>
      </c>
      <c r="B185" t="str">
        <f>draw!B185</f>
        <v>Tiah Shaw</v>
      </c>
      <c r="C185">
        <f>draw!C185</f>
        <v>0</v>
      </c>
      <c r="D185" t="str">
        <f>draw!D185</f>
        <v>Onley Park Flash</v>
      </c>
      <c r="E185" t="str">
        <f>draw!E185</f>
        <v>FHPC</v>
      </c>
      <c r="AB185">
        <v>156</v>
      </c>
      <c r="AC185" s="34">
        <f t="shared" si="10"/>
        <v>60</v>
      </c>
      <c r="AD185"/>
    </row>
    <row r="186" spans="1:30" x14ac:dyDescent="0.3">
      <c r="A186" s="35">
        <f>draw!A186</f>
        <v>40</v>
      </c>
      <c r="B186" t="str">
        <f>draw!B186</f>
        <v>Imogen Sidaros</v>
      </c>
      <c r="C186">
        <f>draw!C186</f>
        <v>0</v>
      </c>
      <c r="D186">
        <f>draw!D186</f>
        <v>0</v>
      </c>
      <c r="E186">
        <f>draw!E186</f>
        <v>0</v>
      </c>
      <c r="AB186">
        <v>136</v>
      </c>
      <c r="AC186" s="34">
        <f t="shared" si="10"/>
        <v>71.538461538461547</v>
      </c>
      <c r="AD186"/>
    </row>
    <row r="187" spans="1:30" hidden="1" x14ac:dyDescent="0.3">
      <c r="A187" s="35">
        <f>draw!A187</f>
        <v>0</v>
      </c>
      <c r="B187">
        <f>draw!B187</f>
        <v>0</v>
      </c>
      <c r="C187">
        <f>draw!C187</f>
        <v>0</v>
      </c>
      <c r="D187">
        <f>draw!D187</f>
        <v>0</v>
      </c>
      <c r="E187">
        <f>draw!E187</f>
        <v>0</v>
      </c>
      <c r="AB187">
        <f t="shared" si="11"/>
        <v>0</v>
      </c>
      <c r="AC187" s="34">
        <f t="shared" si="10"/>
        <v>150</v>
      </c>
      <c r="AD187"/>
    </row>
    <row r="188" spans="1:30" hidden="1" x14ac:dyDescent="0.3">
      <c r="A188" s="35">
        <f>draw!A188</f>
        <v>0</v>
      </c>
      <c r="B188">
        <f>draw!B188</f>
        <v>0</v>
      </c>
      <c r="C188">
        <f>draw!C188</f>
        <v>0</v>
      </c>
      <c r="D188">
        <f>draw!D188</f>
        <v>0</v>
      </c>
      <c r="E188">
        <f>draw!E188</f>
        <v>0</v>
      </c>
      <c r="AB188">
        <f t="shared" si="11"/>
        <v>0</v>
      </c>
      <c r="AC188" s="34">
        <f t="shared" si="10"/>
        <v>150</v>
      </c>
      <c r="AD188"/>
    </row>
    <row r="189" spans="1:30" hidden="1" x14ac:dyDescent="0.3">
      <c r="A189" s="35">
        <f>draw!A189</f>
        <v>0</v>
      </c>
      <c r="B189">
        <f>draw!B189</f>
        <v>0</v>
      </c>
      <c r="C189">
        <f>draw!C189</f>
        <v>0</v>
      </c>
      <c r="D189">
        <f>draw!D189</f>
        <v>0</v>
      </c>
      <c r="E189">
        <f>draw!E189</f>
        <v>0</v>
      </c>
      <c r="AB189">
        <f t="shared" si="11"/>
        <v>0</v>
      </c>
      <c r="AC189" s="34">
        <f t="shared" si="10"/>
        <v>150</v>
      </c>
      <c r="AD189"/>
    </row>
    <row r="190" spans="1:30" hidden="1" x14ac:dyDescent="0.3">
      <c r="A190" s="35">
        <f>draw!A190</f>
        <v>0</v>
      </c>
      <c r="B190">
        <f>draw!B190</f>
        <v>0</v>
      </c>
      <c r="C190">
        <f>draw!C190</f>
        <v>0</v>
      </c>
      <c r="D190">
        <f>draw!D190</f>
        <v>0</v>
      </c>
      <c r="E190">
        <f>draw!E190</f>
        <v>0</v>
      </c>
      <c r="AB190">
        <f t="shared" si="11"/>
        <v>0</v>
      </c>
      <c r="AC190" s="34">
        <f t="shared" si="10"/>
        <v>150</v>
      </c>
      <c r="AD190"/>
    </row>
    <row r="191" spans="1:30" hidden="1" x14ac:dyDescent="0.3">
      <c r="A191" s="35">
        <f>draw!A191</f>
        <v>0</v>
      </c>
      <c r="B191">
        <f>draw!B191</f>
        <v>0</v>
      </c>
      <c r="C191">
        <f>draw!C191</f>
        <v>0</v>
      </c>
      <c r="D191">
        <f>draw!D191</f>
        <v>0</v>
      </c>
      <c r="E191">
        <f>draw!E191</f>
        <v>0</v>
      </c>
      <c r="AB191">
        <f t="shared" si="11"/>
        <v>0</v>
      </c>
      <c r="AC191" s="34">
        <f t="shared" si="10"/>
        <v>150</v>
      </c>
      <c r="AD191"/>
    </row>
    <row r="192" spans="1:30" hidden="1" x14ac:dyDescent="0.3">
      <c r="A192" s="35">
        <f>draw!A192</f>
        <v>0</v>
      </c>
      <c r="B192">
        <f>draw!B192</f>
        <v>0</v>
      </c>
      <c r="C192">
        <f>draw!C192</f>
        <v>0</v>
      </c>
      <c r="D192">
        <f>draw!D192</f>
        <v>0</v>
      </c>
      <c r="E192">
        <f>draw!E192</f>
        <v>0</v>
      </c>
      <c r="AB192">
        <f t="shared" si="11"/>
        <v>0</v>
      </c>
      <c r="AC192" s="34">
        <f t="shared" si="10"/>
        <v>150</v>
      </c>
      <c r="AD192"/>
    </row>
    <row r="193" spans="1:30" hidden="1" x14ac:dyDescent="0.3">
      <c r="A193" s="35">
        <f>draw!A193</f>
        <v>0</v>
      </c>
      <c r="B193">
        <f>draw!B193</f>
        <v>0</v>
      </c>
      <c r="C193">
        <f>draw!C193</f>
        <v>0</v>
      </c>
      <c r="D193">
        <f>draw!D193</f>
        <v>0</v>
      </c>
      <c r="E193">
        <f>draw!E193</f>
        <v>0</v>
      </c>
      <c r="AB193">
        <f t="shared" si="11"/>
        <v>0</v>
      </c>
      <c r="AC193" s="34">
        <f t="shared" si="10"/>
        <v>150</v>
      </c>
      <c r="AD193"/>
    </row>
    <row r="194" spans="1:30" hidden="1" x14ac:dyDescent="0.3">
      <c r="A194" s="35">
        <f>draw!A194</f>
        <v>0</v>
      </c>
      <c r="B194">
        <f>draw!B194</f>
        <v>0</v>
      </c>
      <c r="C194">
        <f>draw!C194</f>
        <v>0</v>
      </c>
      <c r="D194">
        <f>draw!D194</f>
        <v>0</v>
      </c>
      <c r="E194">
        <f>draw!E194</f>
        <v>0</v>
      </c>
      <c r="AB194">
        <f t="shared" si="11"/>
        <v>0</v>
      </c>
      <c r="AC194" s="34">
        <f t="shared" si="10"/>
        <v>150</v>
      </c>
      <c r="AD194"/>
    </row>
    <row r="195" spans="1:30" hidden="1" x14ac:dyDescent="0.3">
      <c r="A195" s="35">
        <f>draw!A195</f>
        <v>0</v>
      </c>
      <c r="B195">
        <f>draw!B195</f>
        <v>0</v>
      </c>
      <c r="C195">
        <f>draw!C195</f>
        <v>0</v>
      </c>
      <c r="D195">
        <f>draw!D195</f>
        <v>0</v>
      </c>
      <c r="E195">
        <f>draw!E195</f>
        <v>0</v>
      </c>
      <c r="AB195">
        <f t="shared" si="11"/>
        <v>0</v>
      </c>
      <c r="AC195" s="34">
        <f t="shared" si="10"/>
        <v>150</v>
      </c>
      <c r="AD195"/>
    </row>
    <row r="196" spans="1:30" hidden="1" x14ac:dyDescent="0.3">
      <c r="A196" s="35">
        <f>draw!A196</f>
        <v>0</v>
      </c>
      <c r="B196">
        <f>draw!B196</f>
        <v>0</v>
      </c>
      <c r="C196">
        <f>draw!C196</f>
        <v>0</v>
      </c>
      <c r="D196">
        <f>draw!D196</f>
        <v>0</v>
      </c>
      <c r="E196">
        <f>draw!E196</f>
        <v>0</v>
      </c>
      <c r="AB196">
        <f t="shared" si="11"/>
        <v>0</v>
      </c>
      <c r="AC196" s="34">
        <f t="shared" si="10"/>
        <v>150</v>
      </c>
      <c r="AD196"/>
    </row>
    <row r="197" spans="1:30" hidden="1" x14ac:dyDescent="0.3">
      <c r="A197" s="35">
        <f>draw!A197</f>
        <v>0</v>
      </c>
      <c r="B197">
        <f>draw!B197</f>
        <v>0</v>
      </c>
      <c r="C197">
        <f>draw!C197</f>
        <v>0</v>
      </c>
      <c r="D197">
        <f>draw!D197</f>
        <v>0</v>
      </c>
      <c r="E197">
        <f>draw!E197</f>
        <v>0</v>
      </c>
      <c r="AB197">
        <f t="shared" si="11"/>
        <v>0</v>
      </c>
      <c r="AC197" s="34">
        <f t="shared" si="10"/>
        <v>150</v>
      </c>
      <c r="AD197"/>
    </row>
    <row r="198" spans="1:30" hidden="1" x14ac:dyDescent="0.3">
      <c r="A198" s="35">
        <f>draw!A198</f>
        <v>0</v>
      </c>
      <c r="B198">
        <f>draw!B198</f>
        <v>0</v>
      </c>
      <c r="C198">
        <f>draw!C198</f>
        <v>0</v>
      </c>
      <c r="D198">
        <f>draw!D198</f>
        <v>0</v>
      </c>
      <c r="E198">
        <f>draw!E198</f>
        <v>0</v>
      </c>
      <c r="AB198">
        <f t="shared" si="11"/>
        <v>0</v>
      </c>
      <c r="AC198" s="34">
        <f t="shared" si="10"/>
        <v>150</v>
      </c>
      <c r="AD198"/>
    </row>
    <row r="199" spans="1:30" hidden="1" x14ac:dyDescent="0.3">
      <c r="A199" s="35">
        <f>draw!A199</f>
        <v>0</v>
      </c>
      <c r="B199">
        <f>draw!B199</f>
        <v>0</v>
      </c>
      <c r="C199">
        <f>draw!C199</f>
        <v>0</v>
      </c>
      <c r="D199">
        <f>draw!D199</f>
        <v>0</v>
      </c>
      <c r="E199">
        <f>draw!E199</f>
        <v>0</v>
      </c>
      <c r="AB199">
        <f t="shared" si="11"/>
        <v>0</v>
      </c>
      <c r="AC199" s="34">
        <f t="shared" si="10"/>
        <v>150</v>
      </c>
      <c r="AD199"/>
    </row>
    <row r="200" spans="1:30" hidden="1" x14ac:dyDescent="0.3">
      <c r="A200" s="35">
        <f>draw!A200</f>
        <v>0</v>
      </c>
      <c r="B200">
        <f>draw!B200</f>
        <v>0</v>
      </c>
      <c r="C200">
        <f>draw!C200</f>
        <v>0</v>
      </c>
      <c r="D200">
        <f>draw!D200</f>
        <v>0</v>
      </c>
      <c r="E200">
        <f>draw!E200</f>
        <v>0</v>
      </c>
      <c r="AB200">
        <f t="shared" si="11"/>
        <v>0</v>
      </c>
      <c r="AC200" s="34">
        <f t="shared" si="10"/>
        <v>150</v>
      </c>
      <c r="AD200"/>
    </row>
    <row r="201" spans="1:30" hidden="1" x14ac:dyDescent="0.3">
      <c r="A201" s="35">
        <f>draw!A201</f>
        <v>0</v>
      </c>
      <c r="B201">
        <f>draw!B201</f>
        <v>0</v>
      </c>
      <c r="C201">
        <f>draw!C201</f>
        <v>0</v>
      </c>
      <c r="D201">
        <f>draw!D201</f>
        <v>0</v>
      </c>
      <c r="E201">
        <f>draw!E201</f>
        <v>0</v>
      </c>
      <c r="AB201">
        <f t="shared" si="11"/>
        <v>0</v>
      </c>
      <c r="AC201" s="34">
        <f t="shared" si="10"/>
        <v>150</v>
      </c>
      <c r="AD201"/>
    </row>
    <row r="202" spans="1:30" hidden="1" x14ac:dyDescent="0.3">
      <c r="A202" s="35">
        <f>draw!A202</f>
        <v>0</v>
      </c>
      <c r="B202">
        <f>draw!B202</f>
        <v>0</v>
      </c>
      <c r="C202">
        <f>draw!C202</f>
        <v>0</v>
      </c>
      <c r="D202">
        <f>draw!D202</f>
        <v>0</v>
      </c>
      <c r="E202">
        <f>draw!E202</f>
        <v>0</v>
      </c>
      <c r="AB202">
        <f t="shared" si="11"/>
        <v>0</v>
      </c>
      <c r="AC202" s="34">
        <f t="shared" si="10"/>
        <v>150</v>
      </c>
      <c r="AD202"/>
    </row>
    <row r="203" spans="1:30" hidden="1" x14ac:dyDescent="0.3">
      <c r="A203" s="35">
        <f>draw!A203</f>
        <v>0</v>
      </c>
      <c r="B203">
        <f>draw!B203</f>
        <v>0</v>
      </c>
      <c r="C203">
        <f>draw!C203</f>
        <v>0</v>
      </c>
      <c r="D203">
        <f>draw!D203</f>
        <v>0</v>
      </c>
      <c r="E203">
        <f>draw!E203</f>
        <v>0</v>
      </c>
      <c r="AB203">
        <f t="shared" si="11"/>
        <v>0</v>
      </c>
      <c r="AC203" s="34">
        <f t="shared" si="10"/>
        <v>150</v>
      </c>
      <c r="AD203"/>
    </row>
    <row r="204" spans="1:30" hidden="1" x14ac:dyDescent="0.3">
      <c r="A204" s="35">
        <f>draw!A204</f>
        <v>0</v>
      </c>
      <c r="B204">
        <f>draw!B204</f>
        <v>0</v>
      </c>
      <c r="C204">
        <f>draw!C204</f>
        <v>0</v>
      </c>
      <c r="D204">
        <f>draw!D204</f>
        <v>0</v>
      </c>
      <c r="E204">
        <f>draw!E204</f>
        <v>0</v>
      </c>
      <c r="AB204">
        <f t="shared" si="11"/>
        <v>0</v>
      </c>
      <c r="AC204" s="34">
        <f t="shared" si="10"/>
        <v>150</v>
      </c>
      <c r="AD204"/>
    </row>
    <row r="205" spans="1:30" hidden="1" x14ac:dyDescent="0.3">
      <c r="A205" s="35">
        <f>draw!A205</f>
        <v>0</v>
      </c>
      <c r="B205">
        <f>draw!B205</f>
        <v>0</v>
      </c>
      <c r="C205">
        <f>draw!C205</f>
        <v>0</v>
      </c>
      <c r="D205">
        <f>draw!D205</f>
        <v>0</v>
      </c>
      <c r="E205">
        <f>draw!E205</f>
        <v>0</v>
      </c>
      <c r="AC205" s="34">
        <f t="shared" si="10"/>
        <v>150</v>
      </c>
      <c r="AD205"/>
    </row>
    <row r="207" spans="1:30" x14ac:dyDescent="0.3">
      <c r="A207" t="str">
        <f>draw!A207</f>
        <v>DURAL PONY CLUB CLOSED ODE 2017</v>
      </c>
    </row>
    <row r="208" spans="1:30" x14ac:dyDescent="0.3">
      <c r="A208" t="str">
        <f>draw!A208</f>
        <v>E Grade</v>
      </c>
      <c r="D208" t="str">
        <f>A208</f>
        <v>E Grade</v>
      </c>
      <c r="F208" s="20" t="s">
        <v>45</v>
      </c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6"/>
    </row>
    <row r="209" spans="1:30" s="113" customFormat="1" x14ac:dyDescent="0.3">
      <c r="A209" s="122" t="str">
        <f>draw!A209</f>
        <v>No</v>
      </c>
      <c r="B209" s="113" t="str">
        <f>draw!B209</f>
        <v>Name</v>
      </c>
      <c r="C209" s="113" t="str">
        <f>draw!C209</f>
        <v>Surname</v>
      </c>
      <c r="D209" s="113" t="str">
        <f>draw!D209</f>
        <v>Horse</v>
      </c>
      <c r="E209" s="113" t="str">
        <f>draw!E209</f>
        <v>Club</v>
      </c>
      <c r="F209" s="113">
        <v>1</v>
      </c>
      <c r="G209" s="113">
        <v>2</v>
      </c>
      <c r="H209" s="113">
        <v>3</v>
      </c>
      <c r="I209" s="113">
        <v>4</v>
      </c>
      <c r="J209" s="113">
        <v>5</v>
      </c>
      <c r="K209" s="113">
        <v>6</v>
      </c>
      <c r="L209" s="113">
        <v>7</v>
      </c>
      <c r="M209" s="113">
        <v>8</v>
      </c>
      <c r="N209" s="113">
        <v>9</v>
      </c>
      <c r="O209" s="113">
        <v>10</v>
      </c>
      <c r="P209" s="113">
        <v>11</v>
      </c>
      <c r="Q209" s="113">
        <v>12</v>
      </c>
      <c r="R209" s="113">
        <v>13</v>
      </c>
      <c r="S209" s="113">
        <v>14</v>
      </c>
      <c r="T209" s="123" t="s">
        <v>28</v>
      </c>
      <c r="U209" s="123" t="s">
        <v>29</v>
      </c>
      <c r="V209" s="123" t="s">
        <v>30</v>
      </c>
      <c r="W209" s="123" t="s">
        <v>31</v>
      </c>
      <c r="AA209" s="113" t="s">
        <v>37</v>
      </c>
      <c r="AC209" s="117" t="s">
        <v>32</v>
      </c>
      <c r="AD209" s="118" t="s">
        <v>44</v>
      </c>
    </row>
    <row r="210" spans="1:30" x14ac:dyDescent="0.3">
      <c r="A210" s="35">
        <f>draw!A210</f>
        <v>24</v>
      </c>
      <c r="B210" t="str">
        <f>draw!B210</f>
        <v>Kimberly Mitchell</v>
      </c>
      <c r="C210">
        <f>draw!C210</f>
        <v>0</v>
      </c>
      <c r="D210" t="str">
        <f>draw!D210</f>
        <v>Rodney</v>
      </c>
      <c r="E210" t="str">
        <f>draw!E210</f>
        <v>DUR</v>
      </c>
      <c r="AB210">
        <v>130</v>
      </c>
      <c r="AC210" s="34">
        <f>((AD$210-AB210)/AD$210)*150</f>
        <v>61.363636363636367</v>
      </c>
      <c r="AD210" s="30">
        <v>220</v>
      </c>
    </row>
    <row r="211" spans="1:30" x14ac:dyDescent="0.3">
      <c r="A211" s="35">
        <f>draw!A211</f>
        <v>25</v>
      </c>
      <c r="B211" t="str">
        <f>draw!B211</f>
        <v>Clarisse Boyd</v>
      </c>
      <c r="C211">
        <f>draw!C211</f>
        <v>0</v>
      </c>
      <c r="D211" t="str">
        <f>draw!D211</f>
        <v>Tassie</v>
      </c>
      <c r="E211" t="str">
        <f>draw!E211</f>
        <v>DUR</v>
      </c>
      <c r="AB211">
        <v>114.5</v>
      </c>
      <c r="AC211" s="34">
        <f t="shared" ref="AC211:AC239" si="12">((AD$210-AB211)/AD$210)*150</f>
        <v>71.931818181818187</v>
      </c>
    </row>
    <row r="212" spans="1:30" x14ac:dyDescent="0.3">
      <c r="A212" s="35">
        <f>draw!A212</f>
        <v>26</v>
      </c>
      <c r="B212" t="str">
        <f>draw!B212</f>
        <v>Amelia Dart</v>
      </c>
      <c r="C212">
        <f>draw!C212</f>
        <v>0</v>
      </c>
      <c r="D212" t="str">
        <f>draw!D212</f>
        <v>Jackie Chan</v>
      </c>
      <c r="E212" t="str">
        <f>draw!E212</f>
        <v>FHPC</v>
      </c>
      <c r="AB212">
        <v>127</v>
      </c>
      <c r="AC212" s="34">
        <f t="shared" si="12"/>
        <v>63.409090909090907</v>
      </c>
    </row>
    <row r="213" spans="1:30" x14ac:dyDescent="0.3">
      <c r="A213" s="35">
        <f>draw!A213</f>
        <v>27</v>
      </c>
      <c r="B213" t="str">
        <f>draw!B213</f>
        <v>Douglas Gosling</v>
      </c>
      <c r="C213">
        <f>draw!C213</f>
        <v>0</v>
      </c>
      <c r="D213" t="str">
        <f>draw!D213</f>
        <v>Carlee Park Cruisin</v>
      </c>
      <c r="E213" t="str">
        <f>draw!E213</f>
        <v xml:space="preserve">DUR </v>
      </c>
      <c r="AB213">
        <v>121</v>
      </c>
      <c r="AC213" s="34">
        <f t="shared" si="12"/>
        <v>67.5</v>
      </c>
    </row>
    <row r="214" spans="1:30" x14ac:dyDescent="0.3">
      <c r="A214" s="35">
        <f>draw!A214</f>
        <v>28</v>
      </c>
      <c r="B214" t="str">
        <f>draw!B214</f>
        <v>Madeleine Breatnach</v>
      </c>
      <c r="C214">
        <f>draw!C214</f>
        <v>0</v>
      </c>
      <c r="D214" t="str">
        <f>draw!D214</f>
        <v>Kirreway Your Colours</v>
      </c>
      <c r="E214" t="str">
        <f>draw!E214</f>
        <v>ARC</v>
      </c>
      <c r="AB214">
        <v>128.5</v>
      </c>
      <c r="AC214" s="34">
        <f t="shared" si="12"/>
        <v>62.386363636363633</v>
      </c>
    </row>
    <row r="215" spans="1:30" x14ac:dyDescent="0.3">
      <c r="A215" s="35">
        <f>draw!A215</f>
        <v>29</v>
      </c>
      <c r="B215" t="str">
        <f>draw!B215</f>
        <v>Ally Chappelow</v>
      </c>
      <c r="C215">
        <f>draw!C215</f>
        <v>0</v>
      </c>
      <c r="D215" t="str">
        <f>draw!D215</f>
        <v>Zack</v>
      </c>
      <c r="E215" t="str">
        <f>draw!E215</f>
        <v>AVO</v>
      </c>
      <c r="AB215">
        <v>129</v>
      </c>
      <c r="AC215" s="34">
        <f t="shared" si="12"/>
        <v>62.045454545454547</v>
      </c>
    </row>
    <row r="216" spans="1:30" s="372" customFormat="1" x14ac:dyDescent="0.3">
      <c r="A216" s="371">
        <f>draw!A216</f>
        <v>30</v>
      </c>
      <c r="B216" s="372" t="str">
        <f>draw!B216</f>
        <v>Aurora Cape</v>
      </c>
      <c r="C216" s="372">
        <f>draw!C216</f>
        <v>0</v>
      </c>
      <c r="D216" s="372" t="str">
        <f>draw!D216</f>
        <v xml:space="preserve">Heaven Bound </v>
      </c>
      <c r="E216" s="372" t="str">
        <f>draw!E216</f>
        <v>Glen</v>
      </c>
      <c r="AB216" s="372">
        <f t="shared" ref="AB216:AB239" si="13">SUM(F216:Z216)-AA216</f>
        <v>0</v>
      </c>
      <c r="AC216" s="373">
        <f t="shared" si="12"/>
        <v>150</v>
      </c>
      <c r="AD216" s="374"/>
    </row>
    <row r="217" spans="1:30" x14ac:dyDescent="0.3">
      <c r="A217" s="35">
        <f>draw!A217</f>
        <v>31</v>
      </c>
      <c r="B217" t="str">
        <f>draw!B217</f>
        <v>Grace Campbell</v>
      </c>
      <c r="C217">
        <f>draw!C217</f>
        <v>0</v>
      </c>
      <c r="D217" t="str">
        <f>draw!D217</f>
        <v>Patchy</v>
      </c>
      <c r="E217" t="str">
        <f>draw!E217</f>
        <v>FHPC</v>
      </c>
      <c r="AB217">
        <v>130.5</v>
      </c>
      <c r="AC217" s="34">
        <f t="shared" si="12"/>
        <v>61.022727272727273</v>
      </c>
    </row>
    <row r="218" spans="1:30" x14ac:dyDescent="0.3">
      <c r="A218" s="35">
        <f>draw!A218</f>
        <v>32</v>
      </c>
      <c r="B218" t="str">
        <f>draw!B218</f>
        <v>Rachel Temm (HC)</v>
      </c>
      <c r="C218">
        <f>draw!C218</f>
        <v>0</v>
      </c>
      <c r="D218" t="str">
        <f>draw!D218</f>
        <v>Greentrees Little Dazza</v>
      </c>
      <c r="E218" t="str">
        <f>draw!E218</f>
        <v>FHPC</v>
      </c>
      <c r="AB218">
        <v>129.5</v>
      </c>
      <c r="AC218" s="34">
        <f t="shared" si="12"/>
        <v>61.704545454545453</v>
      </c>
    </row>
    <row r="219" spans="1:30" hidden="1" x14ac:dyDescent="0.3">
      <c r="A219" s="35">
        <f>draw!A219</f>
        <v>0</v>
      </c>
      <c r="B219">
        <f>draw!B219</f>
        <v>0</v>
      </c>
      <c r="C219">
        <f>draw!C219</f>
        <v>0</v>
      </c>
      <c r="D219">
        <f>draw!D219</f>
        <v>0</v>
      </c>
      <c r="E219">
        <f>draw!E219</f>
        <v>0</v>
      </c>
      <c r="AB219">
        <f t="shared" si="13"/>
        <v>0</v>
      </c>
      <c r="AC219" s="34">
        <f t="shared" si="12"/>
        <v>150</v>
      </c>
    </row>
    <row r="220" spans="1:30" hidden="1" x14ac:dyDescent="0.3">
      <c r="A220" s="35">
        <f>draw!A220</f>
        <v>0</v>
      </c>
      <c r="B220">
        <f>draw!B220</f>
        <v>0</v>
      </c>
      <c r="C220">
        <f>draw!C220</f>
        <v>0</v>
      </c>
      <c r="D220">
        <f>draw!D220</f>
        <v>0</v>
      </c>
      <c r="E220">
        <f>draw!E220</f>
        <v>0</v>
      </c>
      <c r="AB220">
        <f t="shared" si="13"/>
        <v>0</v>
      </c>
      <c r="AC220" s="34">
        <f t="shared" si="12"/>
        <v>150</v>
      </c>
    </row>
    <row r="221" spans="1:30" hidden="1" x14ac:dyDescent="0.3">
      <c r="A221" s="35">
        <f>draw!A221</f>
        <v>0</v>
      </c>
      <c r="B221">
        <f>draw!B221</f>
        <v>0</v>
      </c>
      <c r="C221">
        <f>draw!C221</f>
        <v>0</v>
      </c>
      <c r="D221">
        <f>draw!D221</f>
        <v>0</v>
      </c>
      <c r="E221">
        <f>draw!E221</f>
        <v>0</v>
      </c>
      <c r="AB221">
        <f t="shared" si="13"/>
        <v>0</v>
      </c>
      <c r="AC221" s="34">
        <f t="shared" si="12"/>
        <v>150</v>
      </c>
    </row>
    <row r="222" spans="1:30" hidden="1" x14ac:dyDescent="0.3">
      <c r="A222" s="35">
        <f>draw!A222</f>
        <v>0</v>
      </c>
      <c r="B222">
        <f>draw!B222</f>
        <v>0</v>
      </c>
      <c r="C222">
        <f>draw!C222</f>
        <v>0</v>
      </c>
      <c r="D222">
        <f>draw!D222</f>
        <v>0</v>
      </c>
      <c r="E222">
        <f>draw!E222</f>
        <v>0</v>
      </c>
      <c r="AB222">
        <f t="shared" si="13"/>
        <v>0</v>
      </c>
      <c r="AC222" s="34">
        <f t="shared" si="12"/>
        <v>150</v>
      </c>
    </row>
    <row r="223" spans="1:30" hidden="1" x14ac:dyDescent="0.3">
      <c r="A223" s="35">
        <f>draw!A223</f>
        <v>0</v>
      </c>
      <c r="B223">
        <f>draw!B223</f>
        <v>0</v>
      </c>
      <c r="C223">
        <f>draw!C223</f>
        <v>0</v>
      </c>
      <c r="D223">
        <f>draw!D223</f>
        <v>0</v>
      </c>
      <c r="E223">
        <f>draw!E223</f>
        <v>0</v>
      </c>
      <c r="AB223">
        <f t="shared" si="13"/>
        <v>0</v>
      </c>
      <c r="AC223" s="34">
        <f t="shared" si="12"/>
        <v>150</v>
      </c>
    </row>
    <row r="224" spans="1:30" hidden="1" x14ac:dyDescent="0.3">
      <c r="A224" s="35">
        <f>draw!A224</f>
        <v>0</v>
      </c>
      <c r="B224">
        <f>draw!B224</f>
        <v>0</v>
      </c>
      <c r="C224">
        <f>draw!C224</f>
        <v>0</v>
      </c>
      <c r="D224">
        <f>draw!D224</f>
        <v>0</v>
      </c>
      <c r="E224">
        <f>draw!E224</f>
        <v>0</v>
      </c>
      <c r="AB224">
        <f t="shared" si="13"/>
        <v>0</v>
      </c>
      <c r="AC224" s="34">
        <f t="shared" si="12"/>
        <v>150</v>
      </c>
    </row>
    <row r="225" spans="1:29" hidden="1" x14ac:dyDescent="0.3">
      <c r="A225" s="35">
        <f>draw!A225</f>
        <v>0</v>
      </c>
      <c r="B225">
        <f>draw!B225</f>
        <v>0</v>
      </c>
      <c r="C225">
        <f>draw!C225</f>
        <v>0</v>
      </c>
      <c r="D225">
        <f>draw!D225</f>
        <v>0</v>
      </c>
      <c r="E225">
        <f>draw!E225</f>
        <v>0</v>
      </c>
      <c r="AB225">
        <f t="shared" si="13"/>
        <v>0</v>
      </c>
      <c r="AC225" s="34">
        <f t="shared" si="12"/>
        <v>150</v>
      </c>
    </row>
    <row r="226" spans="1:29" hidden="1" x14ac:dyDescent="0.3">
      <c r="A226" s="35">
        <f>draw!A226</f>
        <v>0</v>
      </c>
      <c r="B226">
        <f>draw!B226</f>
        <v>0</v>
      </c>
      <c r="C226">
        <f>draw!C226</f>
        <v>0</v>
      </c>
      <c r="D226">
        <f>draw!D226</f>
        <v>0</v>
      </c>
      <c r="E226">
        <f>draw!E226</f>
        <v>0</v>
      </c>
      <c r="AB226">
        <f t="shared" si="13"/>
        <v>0</v>
      </c>
      <c r="AC226" s="34">
        <f t="shared" si="12"/>
        <v>150</v>
      </c>
    </row>
    <row r="227" spans="1:29" hidden="1" x14ac:dyDescent="0.3">
      <c r="A227" s="35">
        <f>draw!A227</f>
        <v>0</v>
      </c>
      <c r="B227">
        <f>draw!B227</f>
        <v>0</v>
      </c>
      <c r="C227">
        <f>draw!C227</f>
        <v>0</v>
      </c>
      <c r="D227">
        <f>draw!D227</f>
        <v>0</v>
      </c>
      <c r="E227">
        <f>draw!E227</f>
        <v>0</v>
      </c>
      <c r="AB227">
        <f t="shared" si="13"/>
        <v>0</v>
      </c>
      <c r="AC227" s="34">
        <f t="shared" si="12"/>
        <v>150</v>
      </c>
    </row>
    <row r="228" spans="1:29" hidden="1" x14ac:dyDescent="0.3">
      <c r="A228" s="35">
        <f>draw!A228</f>
        <v>0</v>
      </c>
      <c r="B228">
        <f>draw!B228</f>
        <v>0</v>
      </c>
      <c r="C228">
        <f>draw!C228</f>
        <v>0</v>
      </c>
      <c r="D228">
        <f>draw!D228</f>
        <v>0</v>
      </c>
      <c r="E228">
        <f>draw!E228</f>
        <v>0</v>
      </c>
      <c r="AB228">
        <f t="shared" si="13"/>
        <v>0</v>
      </c>
      <c r="AC228" s="34">
        <f t="shared" si="12"/>
        <v>150</v>
      </c>
    </row>
    <row r="229" spans="1:29" hidden="1" x14ac:dyDescent="0.3">
      <c r="A229" s="35">
        <f>draw!A229</f>
        <v>0</v>
      </c>
      <c r="B229">
        <f>draw!B229</f>
        <v>0</v>
      </c>
      <c r="C229">
        <f>draw!C229</f>
        <v>0</v>
      </c>
      <c r="D229">
        <f>draw!D229</f>
        <v>0</v>
      </c>
      <c r="E229">
        <f>draw!E229</f>
        <v>0</v>
      </c>
      <c r="AB229">
        <f t="shared" si="13"/>
        <v>0</v>
      </c>
      <c r="AC229" s="34">
        <f t="shared" si="12"/>
        <v>150</v>
      </c>
    </row>
    <row r="230" spans="1:29" hidden="1" x14ac:dyDescent="0.3">
      <c r="A230" s="35">
        <f>draw!A230</f>
        <v>0</v>
      </c>
      <c r="B230">
        <f>draw!B230</f>
        <v>0</v>
      </c>
      <c r="C230">
        <f>draw!C230</f>
        <v>0</v>
      </c>
      <c r="D230">
        <f>draw!D230</f>
        <v>0</v>
      </c>
      <c r="E230">
        <f>draw!E230</f>
        <v>0</v>
      </c>
      <c r="AB230">
        <f t="shared" si="13"/>
        <v>0</v>
      </c>
      <c r="AC230" s="34">
        <f t="shared" si="12"/>
        <v>150</v>
      </c>
    </row>
    <row r="231" spans="1:29" hidden="1" x14ac:dyDescent="0.3">
      <c r="A231" s="35">
        <f>draw!A231</f>
        <v>0</v>
      </c>
      <c r="B231">
        <f>draw!B231</f>
        <v>0</v>
      </c>
      <c r="C231">
        <f>draw!C231</f>
        <v>0</v>
      </c>
      <c r="D231">
        <f>draw!D231</f>
        <v>0</v>
      </c>
      <c r="E231">
        <f>draw!E231</f>
        <v>0</v>
      </c>
      <c r="AB231">
        <f t="shared" si="13"/>
        <v>0</v>
      </c>
      <c r="AC231" s="34">
        <f t="shared" si="12"/>
        <v>150</v>
      </c>
    </row>
    <row r="232" spans="1:29" hidden="1" x14ac:dyDescent="0.3">
      <c r="A232" s="35">
        <f>draw!A232</f>
        <v>0</v>
      </c>
      <c r="B232">
        <f>draw!B232</f>
        <v>0</v>
      </c>
      <c r="C232">
        <f>draw!C232</f>
        <v>0</v>
      </c>
      <c r="D232">
        <f>draw!D232</f>
        <v>0</v>
      </c>
      <c r="E232">
        <f>draw!E232</f>
        <v>0</v>
      </c>
      <c r="AB232">
        <f t="shared" si="13"/>
        <v>0</v>
      </c>
      <c r="AC232" s="34">
        <f t="shared" si="12"/>
        <v>150</v>
      </c>
    </row>
    <row r="233" spans="1:29" hidden="1" x14ac:dyDescent="0.3">
      <c r="A233" s="35">
        <f>draw!A233</f>
        <v>0</v>
      </c>
      <c r="B233">
        <f>draw!B233</f>
        <v>0</v>
      </c>
      <c r="C233">
        <f>draw!C233</f>
        <v>0</v>
      </c>
      <c r="D233">
        <f>draw!D233</f>
        <v>0</v>
      </c>
      <c r="E233">
        <f>draw!E233</f>
        <v>0</v>
      </c>
      <c r="AB233">
        <f t="shared" si="13"/>
        <v>0</v>
      </c>
      <c r="AC233" s="34">
        <f t="shared" si="12"/>
        <v>150</v>
      </c>
    </row>
    <row r="234" spans="1:29" hidden="1" x14ac:dyDescent="0.3">
      <c r="A234" s="35">
        <f>draw!A234</f>
        <v>0</v>
      </c>
      <c r="B234">
        <f>draw!B234</f>
        <v>0</v>
      </c>
      <c r="C234">
        <f>draw!C234</f>
        <v>0</v>
      </c>
      <c r="D234">
        <f>draw!D234</f>
        <v>0</v>
      </c>
      <c r="E234">
        <f>draw!E234</f>
        <v>0</v>
      </c>
      <c r="AB234">
        <f t="shared" si="13"/>
        <v>0</v>
      </c>
      <c r="AC234" s="34">
        <f t="shared" si="12"/>
        <v>150</v>
      </c>
    </row>
    <row r="235" spans="1:29" hidden="1" x14ac:dyDescent="0.3">
      <c r="A235" s="35">
        <f>draw!A235</f>
        <v>0</v>
      </c>
      <c r="B235">
        <f>draw!B235</f>
        <v>0</v>
      </c>
      <c r="C235">
        <f>draw!C235</f>
        <v>0</v>
      </c>
      <c r="D235">
        <f>draw!D235</f>
        <v>0</v>
      </c>
      <c r="E235">
        <f>draw!E235</f>
        <v>0</v>
      </c>
      <c r="AB235">
        <f t="shared" si="13"/>
        <v>0</v>
      </c>
      <c r="AC235" s="34">
        <f t="shared" si="12"/>
        <v>150</v>
      </c>
    </row>
    <row r="236" spans="1:29" hidden="1" x14ac:dyDescent="0.3">
      <c r="A236" s="35">
        <f>draw!A236</f>
        <v>0</v>
      </c>
      <c r="B236">
        <f>draw!B236</f>
        <v>0</v>
      </c>
      <c r="C236">
        <f>draw!C236</f>
        <v>0</v>
      </c>
      <c r="D236">
        <f>draw!D236</f>
        <v>0</v>
      </c>
      <c r="E236">
        <f>draw!E236</f>
        <v>0</v>
      </c>
      <c r="AB236">
        <f t="shared" si="13"/>
        <v>0</v>
      </c>
      <c r="AC236" s="34">
        <f t="shared" si="12"/>
        <v>150</v>
      </c>
    </row>
    <row r="237" spans="1:29" hidden="1" x14ac:dyDescent="0.3">
      <c r="A237" s="35">
        <f>draw!A237</f>
        <v>0</v>
      </c>
      <c r="B237">
        <f>draw!B237</f>
        <v>0</v>
      </c>
      <c r="C237">
        <f>draw!C237</f>
        <v>0</v>
      </c>
      <c r="D237">
        <f>draw!D237</f>
        <v>0</v>
      </c>
      <c r="E237">
        <f>draw!E237</f>
        <v>0</v>
      </c>
      <c r="AB237">
        <f t="shared" si="13"/>
        <v>0</v>
      </c>
      <c r="AC237" s="34">
        <f t="shared" si="12"/>
        <v>150</v>
      </c>
    </row>
    <row r="238" spans="1:29" hidden="1" x14ac:dyDescent="0.3">
      <c r="A238" s="35">
        <f>draw!A238</f>
        <v>0</v>
      </c>
      <c r="B238">
        <f>draw!B238</f>
        <v>0</v>
      </c>
      <c r="C238">
        <f>draw!C238</f>
        <v>0</v>
      </c>
      <c r="D238">
        <f>draw!D238</f>
        <v>0</v>
      </c>
      <c r="E238">
        <f>draw!E238</f>
        <v>0</v>
      </c>
      <c r="AB238">
        <f t="shared" si="13"/>
        <v>0</v>
      </c>
      <c r="AC238" s="34">
        <f t="shared" si="12"/>
        <v>150</v>
      </c>
    </row>
    <row r="239" spans="1:29" hidden="1" x14ac:dyDescent="0.3">
      <c r="A239" s="35">
        <f>draw!A239</f>
        <v>0</v>
      </c>
      <c r="B239">
        <f>draw!B239</f>
        <v>0</v>
      </c>
      <c r="C239">
        <f>draw!C239</f>
        <v>0</v>
      </c>
      <c r="D239">
        <f>draw!D239</f>
        <v>0</v>
      </c>
      <c r="E239">
        <f>draw!E239</f>
        <v>0</v>
      </c>
      <c r="AB239">
        <f t="shared" si="13"/>
        <v>0</v>
      </c>
      <c r="AC239" s="34">
        <f t="shared" si="12"/>
        <v>150</v>
      </c>
    </row>
    <row r="240" spans="1:29" x14ac:dyDescent="0.3">
      <c r="A240" s="35"/>
    </row>
    <row r="241" spans="1:30" hidden="1" x14ac:dyDescent="0.3">
      <c r="A241" t="str">
        <f>draw!A241</f>
        <v>DURAL PONY CLUB CLOSED ODE 2017</v>
      </c>
    </row>
    <row r="242" spans="1:30" hidden="1" x14ac:dyDescent="0.3">
      <c r="A242" t="str">
        <f>draw!A242</f>
        <v>E Grade 12 &amp; Over</v>
      </c>
      <c r="D242" t="str">
        <f>A242</f>
        <v>E Grade 12 &amp; Over</v>
      </c>
      <c r="F242" s="20" t="s">
        <v>45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6"/>
    </row>
    <row r="243" spans="1:30" s="113" customFormat="1" hidden="1" x14ac:dyDescent="0.3">
      <c r="A243" s="122" t="str">
        <f>draw!A243</f>
        <v>No</v>
      </c>
      <c r="B243" s="113" t="str">
        <f>draw!B243</f>
        <v>First Name</v>
      </c>
      <c r="C243" s="113" t="str">
        <f>draw!C243</f>
        <v>Surname</v>
      </c>
      <c r="D243" s="113" t="str">
        <f>draw!D243</f>
        <v>Horse</v>
      </c>
      <c r="E243" s="113" t="str">
        <f>draw!E243</f>
        <v>Club</v>
      </c>
      <c r="F243" s="113">
        <v>1</v>
      </c>
      <c r="G243" s="113">
        <v>2</v>
      </c>
      <c r="H243" s="113">
        <v>3</v>
      </c>
      <c r="I243" s="113">
        <v>4</v>
      </c>
      <c r="J243" s="113">
        <v>5</v>
      </c>
      <c r="K243" s="113">
        <v>6</v>
      </c>
      <c r="L243" s="113">
        <v>7</v>
      </c>
      <c r="M243" s="113">
        <v>8</v>
      </c>
      <c r="N243" s="113">
        <v>9</v>
      </c>
      <c r="O243" s="113">
        <v>10</v>
      </c>
      <c r="P243" s="113">
        <v>11</v>
      </c>
      <c r="Q243" s="113">
        <v>12</v>
      </c>
      <c r="R243" s="113">
        <v>13</v>
      </c>
      <c r="S243" s="113">
        <v>14</v>
      </c>
      <c r="T243" s="123" t="s">
        <v>28</v>
      </c>
      <c r="U243" s="123" t="s">
        <v>29</v>
      </c>
      <c r="V243" s="123" t="s">
        <v>30</v>
      </c>
      <c r="W243" s="123" t="s">
        <v>31</v>
      </c>
      <c r="AA243" s="113" t="s">
        <v>37</v>
      </c>
      <c r="AC243" s="117" t="s">
        <v>32</v>
      </c>
      <c r="AD243" s="118" t="s">
        <v>44</v>
      </c>
    </row>
    <row r="244" spans="1:30" hidden="1" x14ac:dyDescent="0.3">
      <c r="A244" s="35">
        <f>draw!A244</f>
        <v>23</v>
      </c>
      <c r="B244" t="str">
        <f>draw!B244</f>
        <v>Catherine Kearns</v>
      </c>
      <c r="C244">
        <f>draw!C244</f>
        <v>0</v>
      </c>
      <c r="D244" t="str">
        <f>draw!D244</f>
        <v>Kitty</v>
      </c>
      <c r="E244" t="str">
        <f>draw!E244</f>
        <v>DUR</v>
      </c>
      <c r="F244">
        <v>6</v>
      </c>
      <c r="G244">
        <v>5</v>
      </c>
      <c r="H244">
        <v>5</v>
      </c>
      <c r="I244">
        <v>5</v>
      </c>
      <c r="J244">
        <v>5</v>
      </c>
      <c r="K244">
        <v>12</v>
      </c>
      <c r="L244">
        <v>5</v>
      </c>
      <c r="M244">
        <v>12</v>
      </c>
      <c r="N244">
        <v>5</v>
      </c>
      <c r="O244">
        <v>5</v>
      </c>
      <c r="P244">
        <v>4</v>
      </c>
      <c r="Q244">
        <v>4</v>
      </c>
      <c r="R244">
        <v>5</v>
      </c>
      <c r="S244">
        <v>5</v>
      </c>
      <c r="T244">
        <v>5</v>
      </c>
      <c r="U244">
        <v>5</v>
      </c>
      <c r="V244">
        <v>10</v>
      </c>
      <c r="W244">
        <v>12</v>
      </c>
      <c r="AA244">
        <v>2</v>
      </c>
      <c r="AB244">
        <f t="shared" ref="AB244:AB273" si="14">SUM(F244:Z244)-AA244</f>
        <v>113</v>
      </c>
      <c r="AC244" s="34">
        <f>((AD$210-AB244)/AD$210)*150</f>
        <v>72.954545454545453</v>
      </c>
      <c r="AD244" s="30">
        <v>220</v>
      </c>
    </row>
    <row r="245" spans="1:30" hidden="1" x14ac:dyDescent="0.3">
      <c r="A245" s="35">
        <f>draw!A245</f>
        <v>24</v>
      </c>
      <c r="B245" t="str">
        <f>draw!B245</f>
        <v>Bronagh Miskelly</v>
      </c>
      <c r="C245">
        <f>draw!C245</f>
        <v>0</v>
      </c>
      <c r="D245" t="str">
        <f>draw!D245</f>
        <v>Scissy</v>
      </c>
      <c r="E245" t="str">
        <f>draw!E245</f>
        <v>DUR</v>
      </c>
      <c r="F245">
        <v>6</v>
      </c>
      <c r="G245">
        <v>6</v>
      </c>
      <c r="H245">
        <v>4</v>
      </c>
      <c r="I245">
        <v>5</v>
      </c>
      <c r="J245">
        <v>5</v>
      </c>
      <c r="K245">
        <v>10</v>
      </c>
      <c r="L245">
        <v>6</v>
      </c>
      <c r="M245">
        <v>12</v>
      </c>
      <c r="N245">
        <v>5</v>
      </c>
      <c r="O245">
        <v>6</v>
      </c>
      <c r="P245">
        <v>4</v>
      </c>
      <c r="Q245">
        <v>4</v>
      </c>
      <c r="R245">
        <v>5</v>
      </c>
      <c r="S245">
        <v>5</v>
      </c>
      <c r="T245">
        <v>6</v>
      </c>
      <c r="U245">
        <v>5</v>
      </c>
      <c r="V245">
        <v>10</v>
      </c>
      <c r="W245">
        <v>12</v>
      </c>
      <c r="AB245">
        <f t="shared" si="14"/>
        <v>116</v>
      </c>
      <c r="AC245" s="34">
        <f t="shared" ref="AC245:AC273" si="15">((AD$210-AB245)/AD$210)*150</f>
        <v>70.909090909090907</v>
      </c>
    </row>
    <row r="246" spans="1:30" hidden="1" x14ac:dyDescent="0.3">
      <c r="A246" s="35">
        <f>draw!A246</f>
        <v>25</v>
      </c>
      <c r="B246" t="str">
        <f>draw!B246</f>
        <v>Kimberly Mitchell</v>
      </c>
      <c r="C246">
        <f>draw!C246</f>
        <v>0</v>
      </c>
      <c r="D246" t="str">
        <f>draw!D246</f>
        <v>Rodney</v>
      </c>
      <c r="E246" t="str">
        <f>draw!E246</f>
        <v>DUR</v>
      </c>
      <c r="F246">
        <v>6.5</v>
      </c>
      <c r="G246">
        <v>7</v>
      </c>
      <c r="H246">
        <v>7</v>
      </c>
      <c r="I246">
        <v>7</v>
      </c>
      <c r="J246">
        <v>7</v>
      </c>
      <c r="K246">
        <v>10</v>
      </c>
      <c r="L246">
        <v>6.5</v>
      </c>
      <c r="M246">
        <v>13</v>
      </c>
      <c r="N246">
        <v>6</v>
      </c>
      <c r="O246">
        <v>6.5</v>
      </c>
      <c r="P246">
        <v>7</v>
      </c>
      <c r="Q246">
        <v>7</v>
      </c>
      <c r="R246">
        <v>6.5</v>
      </c>
      <c r="S246">
        <v>6</v>
      </c>
      <c r="T246">
        <v>7</v>
      </c>
      <c r="U246">
        <v>6.5</v>
      </c>
      <c r="V246">
        <v>13</v>
      </c>
      <c r="W246">
        <v>14</v>
      </c>
      <c r="AB246">
        <f t="shared" si="14"/>
        <v>143.5</v>
      </c>
      <c r="AC246" s="34">
        <f t="shared" si="15"/>
        <v>52.159090909090907</v>
      </c>
    </row>
    <row r="247" spans="1:30" hidden="1" x14ac:dyDescent="0.3">
      <c r="A247" s="35">
        <f>draw!A247</f>
        <v>0</v>
      </c>
      <c r="B247">
        <f>draw!B247</f>
        <v>0</v>
      </c>
      <c r="C247">
        <f>draw!C247</f>
        <v>0</v>
      </c>
      <c r="D247">
        <f>draw!D247</f>
        <v>0</v>
      </c>
      <c r="E247">
        <f>draw!E247</f>
        <v>0</v>
      </c>
      <c r="AB247">
        <f t="shared" si="14"/>
        <v>0</v>
      </c>
      <c r="AC247" s="34">
        <f t="shared" si="15"/>
        <v>150</v>
      </c>
    </row>
    <row r="248" spans="1:30" hidden="1" x14ac:dyDescent="0.3">
      <c r="A248" s="35">
        <f>draw!A248</f>
        <v>0</v>
      </c>
      <c r="B248">
        <f>draw!B248</f>
        <v>0</v>
      </c>
      <c r="C248">
        <f>draw!C248</f>
        <v>0</v>
      </c>
      <c r="D248">
        <f>draw!D248</f>
        <v>0</v>
      </c>
      <c r="E248">
        <f>draw!E248</f>
        <v>0</v>
      </c>
      <c r="AB248">
        <f t="shared" si="14"/>
        <v>0</v>
      </c>
      <c r="AC248" s="34">
        <f t="shared" si="15"/>
        <v>150</v>
      </c>
    </row>
    <row r="249" spans="1:30" hidden="1" x14ac:dyDescent="0.3">
      <c r="A249" s="35">
        <f>draw!A249</f>
        <v>0</v>
      </c>
      <c r="B249">
        <f>draw!B249</f>
        <v>0</v>
      </c>
      <c r="C249">
        <f>draw!C249</f>
        <v>0</v>
      </c>
      <c r="D249">
        <f>draw!D249</f>
        <v>0</v>
      </c>
      <c r="E249">
        <f>draw!E249</f>
        <v>0</v>
      </c>
      <c r="AB249">
        <f t="shared" si="14"/>
        <v>0</v>
      </c>
      <c r="AC249" s="34">
        <f t="shared" si="15"/>
        <v>150</v>
      </c>
    </row>
    <row r="250" spans="1:30" hidden="1" x14ac:dyDescent="0.3">
      <c r="A250" s="35">
        <f>draw!A250</f>
        <v>0</v>
      </c>
      <c r="B250">
        <f>draw!B250</f>
        <v>0</v>
      </c>
      <c r="C250">
        <f>draw!C250</f>
        <v>0</v>
      </c>
      <c r="D250">
        <f>draw!D250</f>
        <v>0</v>
      </c>
      <c r="E250">
        <f>draw!E250</f>
        <v>0</v>
      </c>
      <c r="AB250">
        <f t="shared" si="14"/>
        <v>0</v>
      </c>
      <c r="AC250" s="34">
        <f t="shared" si="15"/>
        <v>150</v>
      </c>
    </row>
    <row r="251" spans="1:30" hidden="1" x14ac:dyDescent="0.3">
      <c r="A251" s="35">
        <f>draw!A251</f>
        <v>0</v>
      </c>
      <c r="B251">
        <f>draw!B251</f>
        <v>0</v>
      </c>
      <c r="C251">
        <f>draw!C251</f>
        <v>0</v>
      </c>
      <c r="D251">
        <f>draw!D251</f>
        <v>0</v>
      </c>
      <c r="E251">
        <f>draw!E251</f>
        <v>0</v>
      </c>
      <c r="AB251">
        <f t="shared" si="14"/>
        <v>0</v>
      </c>
      <c r="AC251" s="34">
        <f t="shared" si="15"/>
        <v>150</v>
      </c>
    </row>
    <row r="252" spans="1:30" hidden="1" x14ac:dyDescent="0.3">
      <c r="A252" s="35">
        <f>draw!A252</f>
        <v>0</v>
      </c>
      <c r="B252">
        <f>draw!B252</f>
        <v>0</v>
      </c>
      <c r="C252">
        <f>draw!C252</f>
        <v>0</v>
      </c>
      <c r="D252">
        <f>draw!D252</f>
        <v>0</v>
      </c>
      <c r="E252">
        <f>draw!E252</f>
        <v>0</v>
      </c>
      <c r="AB252">
        <f t="shared" si="14"/>
        <v>0</v>
      </c>
      <c r="AC252" s="34">
        <f t="shared" si="15"/>
        <v>150</v>
      </c>
    </row>
    <row r="253" spans="1:30" hidden="1" x14ac:dyDescent="0.3">
      <c r="A253" s="35">
        <f>draw!A253</f>
        <v>0</v>
      </c>
      <c r="B253">
        <f>draw!B253</f>
        <v>0</v>
      </c>
      <c r="C253">
        <f>draw!C253</f>
        <v>0</v>
      </c>
      <c r="D253">
        <f>draw!D253</f>
        <v>0</v>
      </c>
      <c r="E253">
        <f>draw!E253</f>
        <v>0</v>
      </c>
      <c r="AB253">
        <f t="shared" si="14"/>
        <v>0</v>
      </c>
      <c r="AC253" s="34">
        <f t="shared" si="15"/>
        <v>150</v>
      </c>
    </row>
    <row r="254" spans="1:30" hidden="1" x14ac:dyDescent="0.3">
      <c r="A254" s="35">
        <f>draw!A254</f>
        <v>0</v>
      </c>
      <c r="B254">
        <f>draw!B254</f>
        <v>0</v>
      </c>
      <c r="C254">
        <f>draw!C254</f>
        <v>0</v>
      </c>
      <c r="D254">
        <f>draw!D254</f>
        <v>0</v>
      </c>
      <c r="E254">
        <f>draw!E254</f>
        <v>0</v>
      </c>
      <c r="AB254">
        <f t="shared" si="14"/>
        <v>0</v>
      </c>
      <c r="AC254" s="34">
        <f t="shared" si="15"/>
        <v>150</v>
      </c>
    </row>
    <row r="255" spans="1:30" hidden="1" x14ac:dyDescent="0.3">
      <c r="A255" s="35">
        <f>draw!A255</f>
        <v>0</v>
      </c>
      <c r="B255">
        <f>draw!B255</f>
        <v>0</v>
      </c>
      <c r="C255">
        <f>draw!C255</f>
        <v>0</v>
      </c>
      <c r="D255">
        <f>draw!D255</f>
        <v>0</v>
      </c>
      <c r="E255">
        <f>draw!E255</f>
        <v>0</v>
      </c>
      <c r="AB255">
        <f t="shared" si="14"/>
        <v>0</v>
      </c>
      <c r="AC255" s="34">
        <f t="shared" si="15"/>
        <v>150</v>
      </c>
    </row>
    <row r="256" spans="1:30" hidden="1" x14ac:dyDescent="0.3">
      <c r="A256" s="35">
        <f>draw!A256</f>
        <v>0</v>
      </c>
      <c r="B256">
        <f>draw!B256</f>
        <v>0</v>
      </c>
      <c r="C256">
        <f>draw!C256</f>
        <v>0</v>
      </c>
      <c r="D256">
        <f>draw!D256</f>
        <v>0</v>
      </c>
      <c r="E256">
        <f>draw!E256</f>
        <v>0</v>
      </c>
      <c r="AB256">
        <f t="shared" si="14"/>
        <v>0</v>
      </c>
      <c r="AC256" s="34">
        <f t="shared" si="15"/>
        <v>150</v>
      </c>
    </row>
    <row r="257" spans="1:29" hidden="1" x14ac:dyDescent="0.3">
      <c r="A257" s="35">
        <f>draw!A257</f>
        <v>0</v>
      </c>
      <c r="B257">
        <f>draw!B257</f>
        <v>0</v>
      </c>
      <c r="C257">
        <f>draw!C257</f>
        <v>0</v>
      </c>
      <c r="D257">
        <f>draw!D257</f>
        <v>0</v>
      </c>
      <c r="E257">
        <f>draw!E257</f>
        <v>0</v>
      </c>
      <c r="AB257">
        <f t="shared" si="14"/>
        <v>0</v>
      </c>
      <c r="AC257" s="34">
        <f t="shared" si="15"/>
        <v>150</v>
      </c>
    </row>
    <row r="258" spans="1:29" hidden="1" x14ac:dyDescent="0.3">
      <c r="A258" s="35">
        <f>draw!A258</f>
        <v>0</v>
      </c>
      <c r="B258">
        <f>draw!B258</f>
        <v>0</v>
      </c>
      <c r="C258">
        <f>draw!C258</f>
        <v>0</v>
      </c>
      <c r="D258">
        <f>draw!D258</f>
        <v>0</v>
      </c>
      <c r="E258">
        <f>draw!E258</f>
        <v>0</v>
      </c>
      <c r="AB258">
        <f t="shared" si="14"/>
        <v>0</v>
      </c>
      <c r="AC258" s="34">
        <f t="shared" si="15"/>
        <v>150</v>
      </c>
    </row>
    <row r="259" spans="1:29" hidden="1" x14ac:dyDescent="0.3">
      <c r="A259" s="35">
        <f>draw!A259</f>
        <v>0</v>
      </c>
      <c r="B259">
        <f>draw!B259</f>
        <v>0</v>
      </c>
      <c r="C259">
        <f>draw!C259</f>
        <v>0</v>
      </c>
      <c r="D259">
        <f>draw!D259</f>
        <v>0</v>
      </c>
      <c r="E259">
        <f>draw!E259</f>
        <v>0</v>
      </c>
      <c r="AB259">
        <f t="shared" si="14"/>
        <v>0</v>
      </c>
      <c r="AC259" s="34">
        <f t="shared" si="15"/>
        <v>150</v>
      </c>
    </row>
    <row r="260" spans="1:29" hidden="1" x14ac:dyDescent="0.3">
      <c r="A260" s="35">
        <f>draw!A260</f>
        <v>0</v>
      </c>
      <c r="B260">
        <f>draw!B260</f>
        <v>0</v>
      </c>
      <c r="C260">
        <f>draw!C260</f>
        <v>0</v>
      </c>
      <c r="D260">
        <f>draw!D260</f>
        <v>0</v>
      </c>
      <c r="E260">
        <f>draw!E260</f>
        <v>0</v>
      </c>
      <c r="AB260">
        <f t="shared" si="14"/>
        <v>0</v>
      </c>
      <c r="AC260" s="34">
        <f t="shared" si="15"/>
        <v>150</v>
      </c>
    </row>
    <row r="261" spans="1:29" hidden="1" x14ac:dyDescent="0.3">
      <c r="A261" s="35">
        <f>draw!A261</f>
        <v>0</v>
      </c>
      <c r="B261">
        <f>draw!B261</f>
        <v>0</v>
      </c>
      <c r="C261">
        <f>draw!C261</f>
        <v>0</v>
      </c>
      <c r="D261">
        <f>draw!D261</f>
        <v>0</v>
      </c>
      <c r="E261">
        <f>draw!E261</f>
        <v>0</v>
      </c>
      <c r="AB261">
        <f t="shared" si="14"/>
        <v>0</v>
      </c>
      <c r="AC261" s="34">
        <f t="shared" si="15"/>
        <v>150</v>
      </c>
    </row>
    <row r="262" spans="1:29" hidden="1" x14ac:dyDescent="0.3">
      <c r="A262" s="35">
        <f>draw!A262</f>
        <v>0</v>
      </c>
      <c r="B262">
        <f>draw!B262</f>
        <v>0</v>
      </c>
      <c r="C262">
        <f>draw!C262</f>
        <v>0</v>
      </c>
      <c r="D262">
        <f>draw!D262</f>
        <v>0</v>
      </c>
      <c r="E262">
        <f>draw!E262</f>
        <v>0</v>
      </c>
      <c r="AB262">
        <f t="shared" si="14"/>
        <v>0</v>
      </c>
      <c r="AC262" s="34">
        <f t="shared" si="15"/>
        <v>150</v>
      </c>
    </row>
    <row r="263" spans="1:29" hidden="1" x14ac:dyDescent="0.3">
      <c r="A263" s="35">
        <f>draw!A263</f>
        <v>0</v>
      </c>
      <c r="B263">
        <f>draw!B263</f>
        <v>0</v>
      </c>
      <c r="C263">
        <f>draw!C263</f>
        <v>0</v>
      </c>
      <c r="D263">
        <f>draw!D263</f>
        <v>0</v>
      </c>
      <c r="E263">
        <f>draw!E263</f>
        <v>0</v>
      </c>
      <c r="AB263">
        <f t="shared" si="14"/>
        <v>0</v>
      </c>
      <c r="AC263" s="34">
        <f t="shared" si="15"/>
        <v>150</v>
      </c>
    </row>
    <row r="264" spans="1:29" hidden="1" x14ac:dyDescent="0.3">
      <c r="A264" s="35">
        <f>draw!A264</f>
        <v>0</v>
      </c>
      <c r="B264">
        <f>draw!B264</f>
        <v>0</v>
      </c>
      <c r="C264">
        <f>draw!C264</f>
        <v>0</v>
      </c>
      <c r="D264">
        <f>draw!D264</f>
        <v>0</v>
      </c>
      <c r="E264">
        <f>draw!E264</f>
        <v>0</v>
      </c>
      <c r="AB264">
        <f t="shared" si="14"/>
        <v>0</v>
      </c>
      <c r="AC264" s="34">
        <f t="shared" si="15"/>
        <v>150</v>
      </c>
    </row>
    <row r="265" spans="1:29" hidden="1" x14ac:dyDescent="0.3">
      <c r="A265" s="35">
        <f>draw!A265</f>
        <v>0</v>
      </c>
      <c r="B265">
        <f>draw!B265</f>
        <v>0</v>
      </c>
      <c r="C265">
        <f>draw!C265</f>
        <v>0</v>
      </c>
      <c r="D265">
        <f>draw!D265</f>
        <v>0</v>
      </c>
      <c r="E265">
        <f>draw!E265</f>
        <v>0</v>
      </c>
      <c r="AB265">
        <f t="shared" si="14"/>
        <v>0</v>
      </c>
      <c r="AC265" s="34">
        <f t="shared" si="15"/>
        <v>150</v>
      </c>
    </row>
    <row r="266" spans="1:29" hidden="1" x14ac:dyDescent="0.3">
      <c r="A266" s="35">
        <f>draw!A266</f>
        <v>0</v>
      </c>
      <c r="B266">
        <f>draw!B266</f>
        <v>0</v>
      </c>
      <c r="C266">
        <f>draw!C266</f>
        <v>0</v>
      </c>
      <c r="D266">
        <f>draw!D266</f>
        <v>0</v>
      </c>
      <c r="E266">
        <f>draw!E266</f>
        <v>0</v>
      </c>
      <c r="AB266">
        <f t="shared" si="14"/>
        <v>0</v>
      </c>
      <c r="AC266" s="34">
        <f t="shared" si="15"/>
        <v>150</v>
      </c>
    </row>
    <row r="267" spans="1:29" hidden="1" x14ac:dyDescent="0.3">
      <c r="A267" s="35">
        <f>draw!A267</f>
        <v>0</v>
      </c>
      <c r="B267">
        <f>draw!B267</f>
        <v>0</v>
      </c>
      <c r="C267">
        <f>draw!C267</f>
        <v>0</v>
      </c>
      <c r="D267">
        <f>draw!D267</f>
        <v>0</v>
      </c>
      <c r="E267">
        <f>draw!E267</f>
        <v>0</v>
      </c>
      <c r="AB267">
        <f t="shared" si="14"/>
        <v>0</v>
      </c>
      <c r="AC267" s="34">
        <f t="shared" si="15"/>
        <v>150</v>
      </c>
    </row>
    <row r="268" spans="1:29" hidden="1" x14ac:dyDescent="0.3">
      <c r="A268" s="35">
        <f>draw!A268</f>
        <v>0</v>
      </c>
      <c r="B268">
        <f>draw!B268</f>
        <v>0</v>
      </c>
      <c r="C268">
        <f>draw!C268</f>
        <v>0</v>
      </c>
      <c r="D268">
        <f>draw!D268</f>
        <v>0</v>
      </c>
      <c r="E268">
        <f>draw!E268</f>
        <v>0</v>
      </c>
      <c r="AB268">
        <f t="shared" si="14"/>
        <v>0</v>
      </c>
      <c r="AC268" s="34">
        <f t="shared" si="15"/>
        <v>150</v>
      </c>
    </row>
    <row r="269" spans="1:29" hidden="1" x14ac:dyDescent="0.3">
      <c r="A269" s="35">
        <f>draw!A269</f>
        <v>0</v>
      </c>
      <c r="B269">
        <f>draw!B269</f>
        <v>0</v>
      </c>
      <c r="C269">
        <f>draw!C269</f>
        <v>0</v>
      </c>
      <c r="D269">
        <f>draw!D269</f>
        <v>0</v>
      </c>
      <c r="E269">
        <f>draw!E269</f>
        <v>0</v>
      </c>
      <c r="AB269">
        <f t="shared" si="14"/>
        <v>0</v>
      </c>
      <c r="AC269" s="34">
        <f t="shared" si="15"/>
        <v>150</v>
      </c>
    </row>
    <row r="270" spans="1:29" hidden="1" x14ac:dyDescent="0.3">
      <c r="A270" s="35">
        <f>draw!A270</f>
        <v>0</v>
      </c>
      <c r="B270">
        <f>draw!B270</f>
        <v>0</v>
      </c>
      <c r="C270">
        <f>draw!C270</f>
        <v>0</v>
      </c>
      <c r="D270">
        <f>draw!D270</f>
        <v>0</v>
      </c>
      <c r="E270">
        <f>draw!E270</f>
        <v>0</v>
      </c>
      <c r="AB270">
        <f t="shared" si="14"/>
        <v>0</v>
      </c>
      <c r="AC270" s="34">
        <f t="shared" si="15"/>
        <v>150</v>
      </c>
    </row>
    <row r="271" spans="1:29" hidden="1" x14ac:dyDescent="0.3">
      <c r="A271" s="35">
        <f>draw!A271</f>
        <v>0</v>
      </c>
      <c r="B271">
        <f>draw!B271</f>
        <v>0</v>
      </c>
      <c r="C271">
        <f>draw!C271</f>
        <v>0</v>
      </c>
      <c r="D271">
        <f>draw!D271</f>
        <v>0</v>
      </c>
      <c r="E271">
        <f>draw!E271</f>
        <v>0</v>
      </c>
      <c r="AB271">
        <f t="shared" si="14"/>
        <v>0</v>
      </c>
      <c r="AC271" s="34">
        <f t="shared" si="15"/>
        <v>150</v>
      </c>
    </row>
    <row r="272" spans="1:29" hidden="1" x14ac:dyDescent="0.3">
      <c r="A272" s="35">
        <f>draw!A272</f>
        <v>0</v>
      </c>
      <c r="B272">
        <f>draw!B272</f>
        <v>0</v>
      </c>
      <c r="C272">
        <f>draw!C272</f>
        <v>0</v>
      </c>
      <c r="D272">
        <f>draw!D272</f>
        <v>0</v>
      </c>
      <c r="E272">
        <f>draw!E272</f>
        <v>0</v>
      </c>
      <c r="AB272">
        <f t="shared" si="14"/>
        <v>0</v>
      </c>
      <c r="AC272" s="34">
        <f t="shared" si="15"/>
        <v>150</v>
      </c>
    </row>
    <row r="273" spans="1:30" hidden="1" x14ac:dyDescent="0.3">
      <c r="A273" s="35">
        <f>draw!A273</f>
        <v>0</v>
      </c>
      <c r="B273">
        <f>draw!B273</f>
        <v>0</v>
      </c>
      <c r="C273">
        <f>draw!C273</f>
        <v>0</v>
      </c>
      <c r="D273">
        <f>draw!D273</f>
        <v>0</v>
      </c>
      <c r="E273">
        <f>draw!E273</f>
        <v>0</v>
      </c>
      <c r="AB273">
        <f t="shared" si="14"/>
        <v>0</v>
      </c>
      <c r="AC273" s="34">
        <f t="shared" si="15"/>
        <v>150</v>
      </c>
    </row>
    <row r="274" spans="1:30" x14ac:dyDescent="0.3">
      <c r="A274" s="35"/>
    </row>
    <row r="275" spans="1:30" s="235" customFormat="1" x14ac:dyDescent="0.3">
      <c r="A275" s="235" t="str">
        <f>draw!A275</f>
        <v>DURAL PONY CLUB CLOSED ODE 2017</v>
      </c>
      <c r="AC275" s="32"/>
      <c r="AD275" s="30"/>
    </row>
    <row r="276" spans="1:30" s="235" customFormat="1" x14ac:dyDescent="0.3">
      <c r="A276" s="235" t="str">
        <f>draw!A276</f>
        <v>F Grade</v>
      </c>
      <c r="D276" s="235" t="str">
        <f>A276</f>
        <v>F Grade</v>
      </c>
      <c r="F276" s="20" t="s">
        <v>45</v>
      </c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39"/>
      <c r="AC276" s="32"/>
      <c r="AD276" s="30"/>
    </row>
    <row r="277" spans="1:30" s="113" customFormat="1" x14ac:dyDescent="0.3">
      <c r="A277" s="122" t="str">
        <f>draw!A277</f>
        <v>No</v>
      </c>
      <c r="B277" s="113" t="str">
        <f>draw!B277</f>
        <v>First Name</v>
      </c>
      <c r="C277" s="113" t="str">
        <f>draw!C277</f>
        <v>Surname</v>
      </c>
      <c r="D277" s="113" t="str">
        <f>draw!D277</f>
        <v>Horse</v>
      </c>
      <c r="E277" s="113" t="str">
        <f>draw!E277</f>
        <v>Club</v>
      </c>
      <c r="F277" s="113">
        <v>1</v>
      </c>
      <c r="G277" s="113">
        <v>2</v>
      </c>
      <c r="H277" s="113">
        <v>3</v>
      </c>
      <c r="I277" s="113">
        <v>4</v>
      </c>
      <c r="J277" s="113">
        <v>5</v>
      </c>
      <c r="K277" s="113">
        <v>6</v>
      </c>
      <c r="L277" s="113">
        <v>7</v>
      </c>
      <c r="M277" s="113">
        <v>8</v>
      </c>
      <c r="N277" s="113">
        <v>9</v>
      </c>
      <c r="O277" s="113">
        <v>10</v>
      </c>
      <c r="P277" s="113">
        <v>11</v>
      </c>
      <c r="Q277" s="113">
        <v>12</v>
      </c>
      <c r="R277" s="113">
        <v>13</v>
      </c>
      <c r="S277" s="113">
        <v>14</v>
      </c>
      <c r="T277" s="123" t="s">
        <v>28</v>
      </c>
      <c r="U277" s="123" t="s">
        <v>29</v>
      </c>
      <c r="V277" s="123" t="s">
        <v>30</v>
      </c>
      <c r="W277" s="123" t="s">
        <v>31</v>
      </c>
      <c r="AA277" s="113" t="s">
        <v>37</v>
      </c>
      <c r="AC277" s="117" t="s">
        <v>32</v>
      </c>
      <c r="AD277" s="118" t="s">
        <v>44</v>
      </c>
    </row>
    <row r="278" spans="1:30" x14ac:dyDescent="0.3">
      <c r="A278" s="35">
        <f>draw!A278</f>
        <v>33</v>
      </c>
      <c r="B278" t="str">
        <f>draw!B278</f>
        <v>Anne Bellamy</v>
      </c>
      <c r="C278">
        <f>draw!C278</f>
        <v>0</v>
      </c>
      <c r="D278" t="str">
        <f>draw!D278</f>
        <v>Alexville Gold Charm</v>
      </c>
      <c r="E278" t="str">
        <f>draw!E278</f>
        <v>ARC</v>
      </c>
      <c r="AB278">
        <v>130.5</v>
      </c>
      <c r="AC278" s="32">
        <f>((AD$210-AB278)/AD$210)*150</f>
        <v>61.022727272727273</v>
      </c>
      <c r="AD278" s="30">
        <v>190</v>
      </c>
    </row>
    <row r="279" spans="1:30" x14ac:dyDescent="0.3">
      <c r="A279" s="35">
        <f>draw!A279</f>
        <v>34</v>
      </c>
      <c r="B279" s="235" t="str">
        <f>draw!B279</f>
        <v>Scarlett Burns</v>
      </c>
      <c r="C279" s="235">
        <f>draw!C279</f>
        <v>0</v>
      </c>
      <c r="D279" s="235" t="str">
        <f>draw!D279</f>
        <v>Misty</v>
      </c>
      <c r="E279" s="235" t="str">
        <f>draw!E279</f>
        <v>ARC</v>
      </c>
      <c r="F279" s="235"/>
      <c r="G279" s="235"/>
      <c r="H279" s="235"/>
      <c r="I279" s="235"/>
      <c r="J279" s="235"/>
      <c r="K279" s="235"/>
      <c r="L279" s="235"/>
      <c r="M279" s="235"/>
      <c r="N279" s="235"/>
      <c r="O279" s="235"/>
      <c r="P279" s="235"/>
      <c r="Q279" s="235"/>
      <c r="R279" s="235"/>
      <c r="S279" s="235"/>
      <c r="T279" s="235"/>
      <c r="U279" s="235"/>
      <c r="V279" s="235"/>
      <c r="W279" s="235"/>
      <c r="X279" s="235"/>
      <c r="Y279" s="235"/>
      <c r="Z279" s="235"/>
      <c r="AA279" s="235"/>
      <c r="AB279" s="235">
        <v>124.5</v>
      </c>
      <c r="AC279" s="32">
        <f t="shared" ref="AC279:AC291" si="16">((AD$210-AB279)/AD$210)*150</f>
        <v>65.11363636363636</v>
      </c>
    </row>
    <row r="280" spans="1:30" x14ac:dyDescent="0.3">
      <c r="A280" s="35">
        <f>draw!A280</f>
        <v>35</v>
      </c>
      <c r="B280" s="235" t="str">
        <f>draw!B280</f>
        <v>Molly Burns</v>
      </c>
      <c r="C280" s="235">
        <f>draw!C280</f>
        <v>0</v>
      </c>
      <c r="D280" s="235" t="str">
        <f>draw!D280</f>
        <v>Bluebell</v>
      </c>
      <c r="E280" s="235" t="str">
        <f>draw!E280</f>
        <v>ARC</v>
      </c>
      <c r="F280" s="235"/>
      <c r="G280" s="235"/>
      <c r="H280" s="235"/>
      <c r="I280" s="235"/>
      <c r="J280" s="235"/>
      <c r="K280" s="235"/>
      <c r="L280" s="235"/>
      <c r="M280" s="235"/>
      <c r="N280" s="235"/>
      <c r="O280" s="235"/>
      <c r="P280" s="235"/>
      <c r="Q280" s="235"/>
      <c r="R280" s="235"/>
      <c r="S280" s="235"/>
      <c r="T280" s="235"/>
      <c r="U280" s="235"/>
      <c r="V280" s="235"/>
      <c r="W280" s="235"/>
      <c r="X280" s="235"/>
      <c r="Y280" s="235"/>
      <c r="Z280" s="235"/>
      <c r="AA280" s="235"/>
      <c r="AB280" s="235">
        <v>115</v>
      </c>
      <c r="AC280" s="32">
        <f t="shared" si="16"/>
        <v>71.590909090909093</v>
      </c>
    </row>
    <row r="281" spans="1:30" x14ac:dyDescent="0.3">
      <c r="A281" s="35">
        <f>draw!A281</f>
        <v>36</v>
      </c>
      <c r="B281" s="235" t="str">
        <f>draw!B281</f>
        <v>Rosie Thompson</v>
      </c>
      <c r="C281" s="235">
        <f>draw!C281</f>
        <v>0</v>
      </c>
      <c r="D281" s="235" t="str">
        <f>draw!D281</f>
        <v>Kit Kat</v>
      </c>
      <c r="E281" s="235" t="str">
        <f>draw!E281</f>
        <v>AVO</v>
      </c>
      <c r="F281" s="235"/>
      <c r="G281" s="235"/>
      <c r="H281" s="235"/>
      <c r="I281" s="235"/>
      <c r="J281" s="235"/>
      <c r="K281" s="235"/>
      <c r="L281" s="235"/>
      <c r="M281" s="235"/>
      <c r="N281" s="235"/>
      <c r="O281" s="235"/>
      <c r="P281" s="235"/>
      <c r="Q281" s="235"/>
      <c r="R281" s="235"/>
      <c r="S281" s="235"/>
      <c r="T281" s="235"/>
      <c r="U281" s="235"/>
      <c r="V281" s="235"/>
      <c r="W281" s="235"/>
      <c r="X281" s="235"/>
      <c r="Y281" s="235"/>
      <c r="Z281" s="235"/>
      <c r="AA281" s="235"/>
      <c r="AB281" s="235">
        <v>50.5</v>
      </c>
      <c r="AC281" s="32">
        <f t="shared" si="16"/>
        <v>115.56818181818183</v>
      </c>
    </row>
    <row r="282" spans="1:30" s="372" customFormat="1" x14ac:dyDescent="0.3">
      <c r="A282" s="371">
        <f>draw!A282</f>
        <v>37</v>
      </c>
      <c r="B282" s="372" t="str">
        <f>draw!B282</f>
        <v>Isabel Jacobs</v>
      </c>
      <c r="C282" s="372">
        <f>draw!C282</f>
        <v>0</v>
      </c>
      <c r="D282" s="372" t="str">
        <f>draw!D282</f>
        <v>Garth</v>
      </c>
      <c r="E282" s="372" t="str">
        <f>draw!E282</f>
        <v>FHPC</v>
      </c>
      <c r="AB282" s="372">
        <f t="shared" ref="AB282:AB291" si="17">SUM(F282:Z282)-AA282</f>
        <v>0</v>
      </c>
      <c r="AC282" s="375">
        <f t="shared" si="16"/>
        <v>150</v>
      </c>
      <c r="AD282" s="374"/>
    </row>
    <row r="283" spans="1:30" x14ac:dyDescent="0.3">
      <c r="A283" s="35">
        <f>draw!A283</f>
        <v>38</v>
      </c>
      <c r="B283" s="235" t="str">
        <f>draw!B283</f>
        <v>Monique Vella</v>
      </c>
      <c r="C283" s="235">
        <f>draw!C283</f>
        <v>0</v>
      </c>
      <c r="D283" s="235" t="str">
        <f>draw!D283</f>
        <v>Snip</v>
      </c>
      <c r="E283" s="235" t="str">
        <f>draw!E283</f>
        <v>DUR</v>
      </c>
      <c r="F283" s="235"/>
      <c r="G283" s="235"/>
      <c r="H283" s="235"/>
      <c r="I283" s="235"/>
      <c r="J283" s="235"/>
      <c r="K283" s="235"/>
      <c r="L283" s="235"/>
      <c r="M283" s="235"/>
      <c r="N283" s="235"/>
      <c r="O283" s="235"/>
      <c r="P283" s="235"/>
      <c r="Q283" s="235"/>
      <c r="R283" s="235"/>
      <c r="S283" s="235"/>
      <c r="T283" s="235"/>
      <c r="U283" s="235"/>
      <c r="V283" s="235"/>
      <c r="W283" s="235"/>
      <c r="X283" s="235"/>
      <c r="Y283" s="235"/>
      <c r="Z283" s="235"/>
      <c r="AA283" s="235"/>
      <c r="AB283" s="235">
        <v>129</v>
      </c>
      <c r="AC283" s="32">
        <f t="shared" si="16"/>
        <v>62.045454545454547</v>
      </c>
    </row>
    <row r="284" spans="1:30" x14ac:dyDescent="0.3">
      <c r="A284" s="35">
        <f>draw!A284</f>
        <v>39</v>
      </c>
      <c r="B284" s="235" t="str">
        <f>draw!B284</f>
        <v>Eric Hope</v>
      </c>
      <c r="C284" s="235">
        <f>draw!C284</f>
        <v>0</v>
      </c>
      <c r="D284" s="235" t="str">
        <f>draw!D284</f>
        <v>Flicka</v>
      </c>
      <c r="E284" s="235" t="str">
        <f>draw!E284</f>
        <v>DUR</v>
      </c>
      <c r="F284" s="235"/>
      <c r="G284" s="235"/>
      <c r="H284" s="235"/>
      <c r="I284" s="235"/>
      <c r="J284" s="235"/>
      <c r="K284" s="235"/>
      <c r="L284" s="235"/>
      <c r="M284" s="235"/>
      <c r="N284" s="235"/>
      <c r="O284" s="235"/>
      <c r="P284" s="235"/>
      <c r="Q284" s="235"/>
      <c r="R284" s="235"/>
      <c r="S284" s="235"/>
      <c r="T284" s="235"/>
      <c r="U284" s="235"/>
      <c r="V284" s="235"/>
      <c r="W284" s="235"/>
      <c r="X284" s="235"/>
      <c r="Y284" s="235"/>
      <c r="Z284" s="235"/>
      <c r="AA284" s="235"/>
      <c r="AB284" s="235">
        <v>125</v>
      </c>
      <c r="AC284" s="32">
        <f t="shared" si="16"/>
        <v>64.77272727272728</v>
      </c>
    </row>
    <row r="285" spans="1:30" x14ac:dyDescent="0.3">
      <c r="A285" s="35">
        <f>draw!A285</f>
        <v>0</v>
      </c>
      <c r="B285" s="235">
        <f>draw!B285</f>
        <v>0</v>
      </c>
      <c r="C285" s="235">
        <f>draw!C285</f>
        <v>0</v>
      </c>
      <c r="D285" s="235">
        <f>draw!D285</f>
        <v>0</v>
      </c>
      <c r="E285" s="235">
        <f>draw!E285</f>
        <v>0</v>
      </c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5"/>
      <c r="W285" s="235"/>
      <c r="X285" s="235"/>
      <c r="Y285" s="235"/>
      <c r="Z285" s="235"/>
      <c r="AA285" s="235"/>
      <c r="AB285" s="235">
        <f t="shared" si="17"/>
        <v>0</v>
      </c>
      <c r="AC285" s="32">
        <f t="shared" si="16"/>
        <v>150</v>
      </c>
    </row>
    <row r="286" spans="1:30" hidden="1" x14ac:dyDescent="0.3">
      <c r="A286" s="35">
        <f>draw!A286</f>
        <v>0</v>
      </c>
      <c r="B286" s="235">
        <f>draw!B286</f>
        <v>0</v>
      </c>
      <c r="C286" s="235">
        <f>draw!C286</f>
        <v>0</v>
      </c>
      <c r="D286" s="235">
        <f>draw!D286</f>
        <v>0</v>
      </c>
      <c r="E286" s="235">
        <f>draw!E286</f>
        <v>0</v>
      </c>
      <c r="F286" s="235">
        <v>6</v>
      </c>
      <c r="G286" s="235">
        <v>4</v>
      </c>
      <c r="H286" s="235">
        <v>6</v>
      </c>
      <c r="I286" s="235">
        <v>4</v>
      </c>
      <c r="J286" s="235">
        <v>5</v>
      </c>
      <c r="K286" s="235">
        <v>10</v>
      </c>
      <c r="L286" s="235">
        <v>5.5</v>
      </c>
      <c r="M286" s="235">
        <v>12</v>
      </c>
      <c r="N286" s="235">
        <v>7</v>
      </c>
      <c r="O286" s="235">
        <v>7</v>
      </c>
      <c r="P286" s="235">
        <v>6.5</v>
      </c>
      <c r="Q286" s="235">
        <v>6.5</v>
      </c>
      <c r="R286" s="235">
        <v>7</v>
      </c>
      <c r="S286" s="235">
        <v>6</v>
      </c>
      <c r="T286" s="235">
        <v>6</v>
      </c>
      <c r="U286" s="235">
        <v>6</v>
      </c>
      <c r="V286" s="235">
        <v>9</v>
      </c>
      <c r="W286" s="235">
        <v>12</v>
      </c>
      <c r="X286" s="235"/>
      <c r="Y286" s="235"/>
      <c r="Z286" s="235"/>
      <c r="AA286" s="235"/>
      <c r="AB286" s="235">
        <f t="shared" si="17"/>
        <v>125.5</v>
      </c>
      <c r="AC286" s="32">
        <f t="shared" si="16"/>
        <v>64.431818181818187</v>
      </c>
    </row>
    <row r="287" spans="1:30" hidden="1" x14ac:dyDescent="0.3">
      <c r="A287" s="35">
        <f>draw!A287</f>
        <v>0</v>
      </c>
      <c r="B287" s="235">
        <f>draw!B287</f>
        <v>0</v>
      </c>
      <c r="C287" s="235">
        <f>draw!C287</f>
        <v>0</v>
      </c>
      <c r="D287" s="235">
        <f>draw!D287</f>
        <v>0</v>
      </c>
      <c r="E287" s="235">
        <f>draw!E287</f>
        <v>0</v>
      </c>
      <c r="F287" s="235">
        <v>6</v>
      </c>
      <c r="G287" s="235">
        <v>4</v>
      </c>
      <c r="H287" s="235">
        <v>6</v>
      </c>
      <c r="I287" s="235">
        <v>4</v>
      </c>
      <c r="J287" s="235">
        <v>5</v>
      </c>
      <c r="K287" s="235">
        <v>10</v>
      </c>
      <c r="L287" s="235">
        <v>5.5</v>
      </c>
      <c r="M287" s="235">
        <v>12</v>
      </c>
      <c r="N287" s="235">
        <v>7</v>
      </c>
      <c r="O287" s="235">
        <v>7</v>
      </c>
      <c r="P287" s="235">
        <v>6.5</v>
      </c>
      <c r="Q287" s="235">
        <v>6.5</v>
      </c>
      <c r="R287" s="235">
        <v>7</v>
      </c>
      <c r="S287" s="235">
        <v>6</v>
      </c>
      <c r="T287" s="235">
        <v>6</v>
      </c>
      <c r="U287" s="235">
        <v>6</v>
      </c>
      <c r="V287" s="235">
        <v>9</v>
      </c>
      <c r="W287" s="235">
        <v>12</v>
      </c>
      <c r="X287" s="235"/>
      <c r="Y287" s="235"/>
      <c r="Z287" s="235"/>
      <c r="AA287" s="235"/>
      <c r="AB287" s="235">
        <f t="shared" si="17"/>
        <v>125.5</v>
      </c>
      <c r="AC287" s="32">
        <f t="shared" si="16"/>
        <v>64.431818181818187</v>
      </c>
    </row>
    <row r="288" spans="1:30" hidden="1" x14ac:dyDescent="0.3">
      <c r="A288" s="35">
        <f>draw!A288</f>
        <v>0</v>
      </c>
      <c r="B288" s="235">
        <f>draw!B288</f>
        <v>0</v>
      </c>
      <c r="C288" s="235">
        <f>draw!C288</f>
        <v>0</v>
      </c>
      <c r="D288" s="235">
        <f>draw!D288</f>
        <v>0</v>
      </c>
      <c r="E288" s="235">
        <f>draw!E288</f>
        <v>0</v>
      </c>
      <c r="F288" s="235">
        <v>6</v>
      </c>
      <c r="G288" s="235">
        <v>4</v>
      </c>
      <c r="H288" s="235">
        <v>6</v>
      </c>
      <c r="I288" s="235">
        <v>4</v>
      </c>
      <c r="J288" s="235">
        <v>5</v>
      </c>
      <c r="K288" s="235">
        <v>10</v>
      </c>
      <c r="L288" s="235">
        <v>5.5</v>
      </c>
      <c r="M288" s="235">
        <v>12</v>
      </c>
      <c r="N288" s="235">
        <v>7</v>
      </c>
      <c r="O288" s="235">
        <v>7</v>
      </c>
      <c r="P288" s="235">
        <v>6.5</v>
      </c>
      <c r="Q288" s="235">
        <v>6.5</v>
      </c>
      <c r="R288" s="235">
        <v>7</v>
      </c>
      <c r="S288" s="235">
        <v>6</v>
      </c>
      <c r="T288" s="235">
        <v>6</v>
      </c>
      <c r="U288" s="235">
        <v>6</v>
      </c>
      <c r="V288" s="235">
        <v>9</v>
      </c>
      <c r="W288" s="235">
        <v>12</v>
      </c>
      <c r="X288" s="235"/>
      <c r="Y288" s="235"/>
      <c r="Z288" s="235"/>
      <c r="AA288" s="235"/>
      <c r="AB288" s="235">
        <f t="shared" si="17"/>
        <v>125.5</v>
      </c>
      <c r="AC288" s="32">
        <f t="shared" si="16"/>
        <v>64.431818181818187</v>
      </c>
    </row>
    <row r="289" spans="1:29" hidden="1" x14ac:dyDescent="0.3">
      <c r="A289" s="35">
        <f>draw!A289</f>
        <v>0</v>
      </c>
      <c r="B289" s="235">
        <f>draw!B289</f>
        <v>0</v>
      </c>
      <c r="C289" s="235">
        <f>draw!C289</f>
        <v>0</v>
      </c>
      <c r="D289" s="235">
        <f>draw!D289</f>
        <v>0</v>
      </c>
      <c r="E289" s="235">
        <f>draw!E289</f>
        <v>0</v>
      </c>
      <c r="F289" s="235">
        <v>6</v>
      </c>
      <c r="G289" s="235">
        <v>4</v>
      </c>
      <c r="H289" s="235">
        <v>6</v>
      </c>
      <c r="I289" s="235">
        <v>4</v>
      </c>
      <c r="J289" s="235">
        <v>5</v>
      </c>
      <c r="K289" s="235">
        <v>10</v>
      </c>
      <c r="L289" s="235">
        <v>5.5</v>
      </c>
      <c r="M289" s="235">
        <v>12</v>
      </c>
      <c r="N289" s="235">
        <v>7</v>
      </c>
      <c r="O289" s="235">
        <v>7</v>
      </c>
      <c r="P289" s="235">
        <v>6.5</v>
      </c>
      <c r="Q289" s="235">
        <v>6.5</v>
      </c>
      <c r="R289" s="235">
        <v>7</v>
      </c>
      <c r="S289" s="235">
        <v>6</v>
      </c>
      <c r="T289" s="235">
        <v>6</v>
      </c>
      <c r="U289" s="235">
        <v>6</v>
      </c>
      <c r="V289" s="235">
        <v>9</v>
      </c>
      <c r="W289" s="235">
        <v>12</v>
      </c>
      <c r="X289" s="235"/>
      <c r="Y289" s="235"/>
      <c r="Z289" s="235"/>
      <c r="AA289" s="235"/>
      <c r="AB289" s="235">
        <f t="shared" si="17"/>
        <v>125.5</v>
      </c>
      <c r="AC289" s="32">
        <f t="shared" si="16"/>
        <v>64.431818181818187</v>
      </c>
    </row>
    <row r="290" spans="1:29" hidden="1" x14ac:dyDescent="0.3">
      <c r="A290" s="35">
        <f>draw!A290</f>
        <v>0</v>
      </c>
      <c r="B290" s="235">
        <f>draw!B290</f>
        <v>0</v>
      </c>
      <c r="C290" s="235">
        <f>draw!C290</f>
        <v>0</v>
      </c>
      <c r="D290" s="235">
        <f>draw!D290</f>
        <v>0</v>
      </c>
      <c r="E290" s="235">
        <f>draw!E290</f>
        <v>0</v>
      </c>
      <c r="F290" s="235">
        <v>6</v>
      </c>
      <c r="G290" s="235">
        <v>4</v>
      </c>
      <c r="H290" s="235">
        <v>6</v>
      </c>
      <c r="I290" s="235">
        <v>4</v>
      </c>
      <c r="J290" s="235">
        <v>5</v>
      </c>
      <c r="K290" s="235">
        <v>10</v>
      </c>
      <c r="L290" s="235">
        <v>5.5</v>
      </c>
      <c r="M290" s="235">
        <v>12</v>
      </c>
      <c r="N290" s="235">
        <v>7</v>
      </c>
      <c r="O290" s="235">
        <v>7</v>
      </c>
      <c r="P290" s="235">
        <v>6.5</v>
      </c>
      <c r="Q290" s="235">
        <v>6.5</v>
      </c>
      <c r="R290" s="235">
        <v>7</v>
      </c>
      <c r="S290" s="235">
        <v>6</v>
      </c>
      <c r="T290" s="235">
        <v>6</v>
      </c>
      <c r="U290" s="235">
        <v>6</v>
      </c>
      <c r="V290" s="235">
        <v>9</v>
      </c>
      <c r="W290" s="235">
        <v>12</v>
      </c>
      <c r="X290" s="235"/>
      <c r="Y290" s="235"/>
      <c r="Z290" s="235"/>
      <c r="AA290" s="235"/>
      <c r="AB290" s="235">
        <f t="shared" si="17"/>
        <v>125.5</v>
      </c>
      <c r="AC290" s="32">
        <f t="shared" si="16"/>
        <v>64.431818181818187</v>
      </c>
    </row>
    <row r="291" spans="1:29" hidden="1" x14ac:dyDescent="0.3">
      <c r="A291" s="35">
        <f>draw!A291</f>
        <v>0</v>
      </c>
      <c r="B291" s="235">
        <f>draw!B291</f>
        <v>0</v>
      </c>
      <c r="C291" s="235">
        <f>draw!C291</f>
        <v>0</v>
      </c>
      <c r="D291" s="235">
        <f>draw!D291</f>
        <v>0</v>
      </c>
      <c r="E291" s="235">
        <f>draw!E291</f>
        <v>0</v>
      </c>
      <c r="F291" s="235">
        <v>6</v>
      </c>
      <c r="G291" s="235">
        <v>4</v>
      </c>
      <c r="H291" s="235">
        <v>6</v>
      </c>
      <c r="I291" s="235">
        <v>4</v>
      </c>
      <c r="J291" s="235">
        <v>5</v>
      </c>
      <c r="K291" s="235">
        <v>10</v>
      </c>
      <c r="L291" s="235">
        <v>5.5</v>
      </c>
      <c r="M291" s="235">
        <v>12</v>
      </c>
      <c r="N291" s="235">
        <v>7</v>
      </c>
      <c r="O291" s="235">
        <v>7</v>
      </c>
      <c r="P291" s="235">
        <v>6.5</v>
      </c>
      <c r="Q291" s="235">
        <v>6.5</v>
      </c>
      <c r="R291" s="235">
        <v>7</v>
      </c>
      <c r="S291" s="235">
        <v>6</v>
      </c>
      <c r="T291" s="235">
        <v>6</v>
      </c>
      <c r="U291" s="235">
        <v>6</v>
      </c>
      <c r="V291" s="235">
        <v>9</v>
      </c>
      <c r="W291" s="235">
        <v>12</v>
      </c>
      <c r="X291" s="235"/>
      <c r="Y291" s="235"/>
      <c r="Z291" s="235"/>
      <c r="AA291" s="235"/>
      <c r="AB291" s="235">
        <f t="shared" si="17"/>
        <v>125.5</v>
      </c>
      <c r="AC291" s="32">
        <f t="shared" si="16"/>
        <v>64.431818181818187</v>
      </c>
    </row>
    <row r="292" spans="1:29" hidden="1" x14ac:dyDescent="0.3"/>
    <row r="293" spans="1:29" hidden="1" x14ac:dyDescent="0.3"/>
    <row r="294" spans="1:29" hidden="1" x14ac:dyDescent="0.3"/>
    <row r="295" spans="1:29" hidden="1" x14ac:dyDescent="0.3"/>
    <row r="296" spans="1:29" hidden="1" x14ac:dyDescent="0.3"/>
    <row r="297" spans="1:29" hidden="1" x14ac:dyDescent="0.3"/>
    <row r="298" spans="1:29" hidden="1" x14ac:dyDescent="0.3"/>
    <row r="299" spans="1:29" hidden="1" x14ac:dyDescent="0.3"/>
    <row r="300" spans="1:29" hidden="1" x14ac:dyDescent="0.3"/>
    <row r="301" spans="1:29" hidden="1" x14ac:dyDescent="0.3"/>
    <row r="302" spans="1:29" hidden="1" x14ac:dyDescent="0.3"/>
    <row r="303" spans="1:29" hidden="1" x14ac:dyDescent="0.3"/>
    <row r="304" spans="1:29" hidden="1" x14ac:dyDescent="0.3"/>
    <row r="305" spans="1:30" hidden="1" x14ac:dyDescent="0.3"/>
    <row r="306" spans="1:30" hidden="1" x14ac:dyDescent="0.3"/>
    <row r="307" spans="1:30" hidden="1" x14ac:dyDescent="0.3"/>
    <row r="308" spans="1:30" hidden="1" x14ac:dyDescent="0.3"/>
    <row r="309" spans="1:30" hidden="1" x14ac:dyDescent="0.3">
      <c r="A309" t="str">
        <f>draw!A309</f>
        <v>DURAL PONY CLUB CLOSED ODE 2017</v>
      </c>
    </row>
    <row r="310" spans="1:30" hidden="1" x14ac:dyDescent="0.3">
      <c r="A310" t="str">
        <f>draw!A310</f>
        <v>Beginners</v>
      </c>
      <c r="D310" t="str">
        <f>A310</f>
        <v>Beginners</v>
      </c>
      <c r="F310" t="s">
        <v>45</v>
      </c>
    </row>
    <row r="311" spans="1:30" s="113" customFormat="1" hidden="1" x14ac:dyDescent="0.3">
      <c r="A311" s="113" t="str">
        <f>draw!A311</f>
        <v>No</v>
      </c>
      <c r="B311" s="113" t="str">
        <f>draw!B311</f>
        <v>First Name</v>
      </c>
      <c r="C311" s="113" t="str">
        <f>draw!C311</f>
        <v>Surname</v>
      </c>
      <c r="D311" s="113" t="str">
        <f>draw!D311</f>
        <v>Horse</v>
      </c>
      <c r="E311" s="113" t="str">
        <f>draw!E311</f>
        <v>Club</v>
      </c>
      <c r="F311" s="113">
        <v>1</v>
      </c>
      <c r="G311" s="113">
        <v>2</v>
      </c>
      <c r="H311" s="113">
        <v>3</v>
      </c>
      <c r="I311" s="113">
        <v>4</v>
      </c>
      <c r="J311" s="113">
        <v>5</v>
      </c>
      <c r="K311" s="113">
        <v>6</v>
      </c>
      <c r="L311" s="113">
        <v>7</v>
      </c>
      <c r="M311" s="113">
        <v>8</v>
      </c>
      <c r="N311" s="113">
        <v>9</v>
      </c>
      <c r="O311" s="113">
        <v>10</v>
      </c>
      <c r="P311" s="113">
        <v>11</v>
      </c>
      <c r="Q311" s="113">
        <v>12</v>
      </c>
      <c r="R311" s="113">
        <v>13</v>
      </c>
      <c r="S311" s="113" t="s">
        <v>28</v>
      </c>
      <c r="T311" s="113" t="s">
        <v>29</v>
      </c>
      <c r="U311" s="113" t="s">
        <v>30</v>
      </c>
      <c r="V311" s="113" t="s">
        <v>31</v>
      </c>
      <c r="AA311" s="113" t="s">
        <v>37</v>
      </c>
      <c r="AC311" s="117" t="s">
        <v>32</v>
      </c>
      <c r="AD311" s="118" t="s">
        <v>44</v>
      </c>
    </row>
    <row r="312" spans="1:30" hidden="1" x14ac:dyDescent="0.3">
      <c r="A312">
        <f>draw!A312</f>
        <v>27</v>
      </c>
      <c r="B312" t="str">
        <f>draw!B312</f>
        <v>Jonah May - LED</v>
      </c>
      <c r="C312">
        <f>draw!C312</f>
        <v>0</v>
      </c>
      <c r="D312" t="str">
        <f>draw!D312</f>
        <v>Honey</v>
      </c>
      <c r="E312" t="str">
        <f>draw!E312</f>
        <v>DUR</v>
      </c>
      <c r="F312">
        <v>7</v>
      </c>
      <c r="G312">
        <v>6</v>
      </c>
      <c r="H312">
        <v>7</v>
      </c>
      <c r="I312">
        <v>6</v>
      </c>
      <c r="J312">
        <v>6.5</v>
      </c>
      <c r="K312">
        <v>7.5</v>
      </c>
      <c r="L312">
        <v>6.5</v>
      </c>
      <c r="M312">
        <v>7.5</v>
      </c>
      <c r="N312">
        <v>6.5</v>
      </c>
      <c r="O312">
        <v>7</v>
      </c>
      <c r="P312">
        <v>7.5</v>
      </c>
      <c r="Q312">
        <v>7</v>
      </c>
      <c r="R312">
        <v>7.5</v>
      </c>
      <c r="S312">
        <v>7</v>
      </c>
      <c r="T312">
        <v>6.5</v>
      </c>
      <c r="U312">
        <v>13</v>
      </c>
      <c r="V312">
        <v>13</v>
      </c>
      <c r="AA312">
        <v>2</v>
      </c>
      <c r="AB312">
        <f>SUM(F312:Z312)-AA312</f>
        <v>127</v>
      </c>
      <c r="AC312" s="32">
        <f>((AD$210-AB312)/AD$210)*150</f>
        <v>63.409090909090907</v>
      </c>
      <c r="AD312" s="30">
        <v>220</v>
      </c>
    </row>
    <row r="313" spans="1:30" hidden="1" x14ac:dyDescent="0.3">
      <c r="A313" s="235">
        <f>draw!A313</f>
        <v>28</v>
      </c>
      <c r="B313" s="235" t="str">
        <f>draw!B313</f>
        <v>Andi Mackie - LED</v>
      </c>
      <c r="C313" s="235">
        <f>draw!C313</f>
        <v>0</v>
      </c>
      <c r="D313" s="235" t="str">
        <f>draw!D313</f>
        <v>Polly</v>
      </c>
      <c r="E313" s="235" t="str">
        <f>draw!E313</f>
        <v>DUR</v>
      </c>
      <c r="F313" s="235">
        <v>7</v>
      </c>
      <c r="G313" s="235">
        <v>7</v>
      </c>
      <c r="H313" s="235">
        <v>7</v>
      </c>
      <c r="I313" s="235">
        <v>7.5</v>
      </c>
      <c r="J313" s="235">
        <v>7.5</v>
      </c>
      <c r="K313" s="235">
        <v>7</v>
      </c>
      <c r="L313" s="235">
        <v>7</v>
      </c>
      <c r="M313" s="235">
        <v>7</v>
      </c>
      <c r="N313" s="235">
        <v>7.5</v>
      </c>
      <c r="O313" s="235">
        <v>7</v>
      </c>
      <c r="P313" s="235">
        <v>7</v>
      </c>
      <c r="Q313" s="235">
        <v>7</v>
      </c>
      <c r="R313" s="235">
        <v>6.5</v>
      </c>
      <c r="S313" s="235">
        <v>7</v>
      </c>
      <c r="T313" s="235">
        <v>7</v>
      </c>
      <c r="U313" s="235">
        <v>13</v>
      </c>
      <c r="V313" s="235">
        <v>13</v>
      </c>
      <c r="W313" s="235"/>
      <c r="X313" s="235"/>
      <c r="Y313" s="235"/>
      <c r="Z313" s="235"/>
      <c r="AA313" s="235"/>
      <c r="AB313" s="235">
        <f t="shared" ref="AB313:AB337" si="18">SUM(F313:Z313)-AA313</f>
        <v>132</v>
      </c>
      <c r="AC313" s="32">
        <f t="shared" ref="AC313:AC337" si="19">((AD$210-AB313)/AD$210)*150</f>
        <v>60</v>
      </c>
    </row>
    <row r="314" spans="1:30" hidden="1" x14ac:dyDescent="0.3">
      <c r="A314" s="235">
        <f>draw!A314</f>
        <v>29</v>
      </c>
      <c r="B314" s="235" t="str">
        <f>draw!B314</f>
        <v>Axle Edmondson - LED</v>
      </c>
      <c r="C314" s="235">
        <f>draw!C314</f>
        <v>0</v>
      </c>
      <c r="D314" s="235" t="str">
        <f>draw!D314</f>
        <v>Wyann Quatro</v>
      </c>
      <c r="E314" s="235" t="str">
        <f>draw!E314</f>
        <v>DUR</v>
      </c>
      <c r="F314" s="235">
        <v>7</v>
      </c>
      <c r="G314" s="235">
        <v>8</v>
      </c>
      <c r="H314" s="235">
        <v>8</v>
      </c>
      <c r="I314" s="235">
        <v>7</v>
      </c>
      <c r="J314" s="235">
        <v>8</v>
      </c>
      <c r="K314" s="235">
        <v>7.5</v>
      </c>
      <c r="L314" s="235">
        <v>6.5</v>
      </c>
      <c r="M314" s="235">
        <v>8</v>
      </c>
      <c r="N314" s="235">
        <v>7.5</v>
      </c>
      <c r="O314" s="235">
        <v>6</v>
      </c>
      <c r="P314" s="235">
        <v>7.5</v>
      </c>
      <c r="Q314" s="235">
        <v>7</v>
      </c>
      <c r="R314" s="235">
        <v>6.5</v>
      </c>
      <c r="S314" s="235">
        <v>8</v>
      </c>
      <c r="T314" s="235">
        <v>8</v>
      </c>
      <c r="U314" s="235">
        <v>15</v>
      </c>
      <c r="V314" s="235">
        <v>15</v>
      </c>
      <c r="W314" s="235"/>
      <c r="X314" s="235"/>
      <c r="Y314" s="235"/>
      <c r="Z314" s="235"/>
      <c r="AA314" s="235"/>
      <c r="AB314" s="235">
        <f t="shared" si="18"/>
        <v>140.5</v>
      </c>
      <c r="AC314" s="32">
        <f t="shared" si="19"/>
        <v>54.20454545454546</v>
      </c>
    </row>
    <row r="315" spans="1:30" hidden="1" x14ac:dyDescent="0.3">
      <c r="A315" s="235">
        <f>draw!A315</f>
        <v>30</v>
      </c>
      <c r="B315" s="235" t="str">
        <f>draw!B315</f>
        <v>Olivia Cauchi - LED</v>
      </c>
      <c r="C315" s="235">
        <f>draw!C315</f>
        <v>0</v>
      </c>
      <c r="D315" s="235" t="str">
        <f>draw!D315</f>
        <v>Buddy</v>
      </c>
      <c r="E315" s="235" t="str">
        <f>draw!E315</f>
        <v>DUR</v>
      </c>
      <c r="F315" s="235">
        <v>8</v>
      </c>
      <c r="G315" s="235">
        <v>7.5</v>
      </c>
      <c r="H315" s="235">
        <v>7.5</v>
      </c>
      <c r="I315" s="235">
        <v>7.5</v>
      </c>
      <c r="J315" s="235">
        <v>8</v>
      </c>
      <c r="K315" s="235">
        <v>7</v>
      </c>
      <c r="L315" s="235">
        <v>8</v>
      </c>
      <c r="M315" s="235">
        <v>8</v>
      </c>
      <c r="N315" s="235">
        <v>7.5</v>
      </c>
      <c r="O315" s="235">
        <v>6.5</v>
      </c>
      <c r="P315" s="235">
        <v>6.5</v>
      </c>
      <c r="Q315" s="235">
        <v>7</v>
      </c>
      <c r="R315" s="235">
        <v>6.5</v>
      </c>
      <c r="S315" s="235">
        <v>7.5</v>
      </c>
      <c r="T315" s="235">
        <v>7.5</v>
      </c>
      <c r="U315" s="235">
        <v>15</v>
      </c>
      <c r="V315" s="235">
        <v>17</v>
      </c>
      <c r="W315" s="235"/>
      <c r="X315" s="235"/>
      <c r="Y315" s="235"/>
      <c r="Z315" s="235"/>
      <c r="AA315" s="235"/>
      <c r="AB315" s="235">
        <f t="shared" si="18"/>
        <v>142.5</v>
      </c>
      <c r="AC315" s="32">
        <f t="shared" si="19"/>
        <v>52.840909090909093</v>
      </c>
    </row>
    <row r="316" spans="1:30" hidden="1" x14ac:dyDescent="0.3">
      <c r="A316" s="235">
        <f>draw!A316</f>
        <v>31</v>
      </c>
      <c r="B316" s="235" t="str">
        <f>draw!B316</f>
        <v>Hunter Jonker - LED</v>
      </c>
      <c r="C316" s="235">
        <f>draw!C316</f>
        <v>0</v>
      </c>
      <c r="D316" s="235">
        <f>draw!D316</f>
        <v>0</v>
      </c>
      <c r="E316" s="235" t="str">
        <f>draw!E316</f>
        <v>DUR</v>
      </c>
      <c r="F316" s="235"/>
      <c r="G316" s="235"/>
      <c r="H316" s="235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5"/>
      <c r="AA316" s="235"/>
      <c r="AB316" s="235">
        <f t="shared" si="18"/>
        <v>0</v>
      </c>
      <c r="AC316" s="32">
        <f t="shared" si="19"/>
        <v>150</v>
      </c>
    </row>
    <row r="317" spans="1:30" hidden="1" x14ac:dyDescent="0.3">
      <c r="A317" s="235">
        <f>draw!A317</f>
        <v>32</v>
      </c>
      <c r="B317" s="235" t="str">
        <f>draw!B317</f>
        <v>Edward Langthorne - LED</v>
      </c>
      <c r="C317" s="235">
        <f>draw!C317</f>
        <v>0</v>
      </c>
      <c r="D317" s="235" t="str">
        <f>draw!D317</f>
        <v>Barclay Just a Doll</v>
      </c>
      <c r="E317" s="235" t="str">
        <f>draw!E317</f>
        <v>ARC</v>
      </c>
      <c r="F317" s="235">
        <v>6</v>
      </c>
      <c r="G317" s="235">
        <v>4</v>
      </c>
      <c r="H317" s="235">
        <v>6.5</v>
      </c>
      <c r="I317" s="235">
        <v>7</v>
      </c>
      <c r="J317" s="235">
        <v>7</v>
      </c>
      <c r="K317" s="235">
        <v>7</v>
      </c>
      <c r="L317" s="235">
        <v>7</v>
      </c>
      <c r="M317" s="235">
        <v>6.5</v>
      </c>
      <c r="N317" s="235">
        <v>6.5</v>
      </c>
      <c r="O317" s="235">
        <v>6.5</v>
      </c>
      <c r="P317" s="235">
        <v>6.5</v>
      </c>
      <c r="Q317" s="235">
        <v>7</v>
      </c>
      <c r="R317" s="235">
        <v>6.5</v>
      </c>
      <c r="S317" s="235">
        <v>7</v>
      </c>
      <c r="T317" s="235">
        <v>6.5</v>
      </c>
      <c r="U317" s="235">
        <v>13</v>
      </c>
      <c r="V317" s="235">
        <v>14</v>
      </c>
      <c r="W317" s="235"/>
      <c r="X317" s="235"/>
      <c r="Y317" s="235"/>
      <c r="Z317" s="235"/>
      <c r="AA317" s="235">
        <v>2</v>
      </c>
      <c r="AB317" s="235">
        <f t="shared" si="18"/>
        <v>122.5</v>
      </c>
      <c r="AC317" s="32">
        <f t="shared" si="19"/>
        <v>66.47727272727272</v>
      </c>
    </row>
    <row r="318" spans="1:30" hidden="1" x14ac:dyDescent="0.3">
      <c r="A318" s="235">
        <f>draw!A318</f>
        <v>33</v>
      </c>
      <c r="B318" s="235" t="str">
        <f>draw!B318</f>
        <v>Rubie Fitzpatrick - ASSISTED</v>
      </c>
      <c r="C318" s="235">
        <f>draw!C318</f>
        <v>0</v>
      </c>
      <c r="D318" s="235" t="str">
        <f>draw!D318</f>
        <v>Lulu</v>
      </c>
      <c r="E318" s="235" t="str">
        <f>draw!E318</f>
        <v>DUR</v>
      </c>
      <c r="F318" s="235">
        <v>7.5</v>
      </c>
      <c r="G318" s="235">
        <v>7.5</v>
      </c>
      <c r="H318" s="235">
        <v>7</v>
      </c>
      <c r="I318" s="235">
        <v>8</v>
      </c>
      <c r="J318" s="235">
        <v>8</v>
      </c>
      <c r="K318" s="235">
        <v>7.5</v>
      </c>
      <c r="L318" s="235">
        <v>7.5</v>
      </c>
      <c r="M318" s="235">
        <v>8</v>
      </c>
      <c r="N318" s="235">
        <v>7</v>
      </c>
      <c r="O318" s="235">
        <v>8</v>
      </c>
      <c r="P318" s="235">
        <v>7</v>
      </c>
      <c r="Q318" s="235">
        <v>8.5</v>
      </c>
      <c r="R318" s="235">
        <v>9</v>
      </c>
      <c r="S318" s="235">
        <v>7.5</v>
      </c>
      <c r="T318" s="235">
        <v>7</v>
      </c>
      <c r="U318" s="235">
        <v>16</v>
      </c>
      <c r="V318" s="235">
        <v>18</v>
      </c>
      <c r="W318" s="235"/>
      <c r="X318" s="235"/>
      <c r="Y318" s="235"/>
      <c r="Z318" s="235"/>
      <c r="AA318" s="235"/>
      <c r="AB318" s="235">
        <f t="shared" si="18"/>
        <v>149</v>
      </c>
      <c r="AC318" s="32">
        <f t="shared" si="19"/>
        <v>48.409090909090914</v>
      </c>
    </row>
    <row r="319" spans="1:30" hidden="1" x14ac:dyDescent="0.3">
      <c r="A319" s="235">
        <f>draw!A319</f>
        <v>34</v>
      </c>
      <c r="B319" s="235" t="str">
        <f>draw!B319</f>
        <v>Lily May - ASSISTED</v>
      </c>
      <c r="C319" s="235">
        <f>draw!C319</f>
        <v>0</v>
      </c>
      <c r="D319" s="235" t="str">
        <f>draw!D319</f>
        <v>Ginger</v>
      </c>
      <c r="E319" s="235" t="str">
        <f>draw!E319</f>
        <v>DUR</v>
      </c>
      <c r="F319" s="235">
        <v>5.5</v>
      </c>
      <c r="G319" s="235">
        <v>6.5</v>
      </c>
      <c r="H319" s="235">
        <v>5</v>
      </c>
      <c r="I319" s="235">
        <v>5</v>
      </c>
      <c r="J319" s="235">
        <v>5</v>
      </c>
      <c r="K319" s="235">
        <v>7.5</v>
      </c>
      <c r="L319" s="235">
        <v>6.5</v>
      </c>
      <c r="M319" s="235">
        <v>5.5</v>
      </c>
      <c r="N319" s="235">
        <v>5.5</v>
      </c>
      <c r="O319" s="235">
        <v>5</v>
      </c>
      <c r="P319" s="235">
        <v>6.5</v>
      </c>
      <c r="Q319" s="235">
        <v>5.5</v>
      </c>
      <c r="R319" s="235">
        <v>9</v>
      </c>
      <c r="S319" s="235">
        <v>7</v>
      </c>
      <c r="T319" s="235">
        <v>6</v>
      </c>
      <c r="U319" s="235">
        <v>13</v>
      </c>
      <c r="V319" s="235">
        <v>14</v>
      </c>
      <c r="W319" s="235"/>
      <c r="X319" s="235"/>
      <c r="Y319" s="235"/>
      <c r="Z319" s="235"/>
      <c r="AA319" s="235"/>
      <c r="AB319" s="235">
        <f t="shared" si="18"/>
        <v>118</v>
      </c>
      <c r="AC319" s="32">
        <f t="shared" si="19"/>
        <v>69.545454545454547</v>
      </c>
    </row>
    <row r="320" spans="1:30" hidden="1" x14ac:dyDescent="0.3">
      <c r="A320" s="235">
        <f>draw!A320</f>
        <v>35</v>
      </c>
      <c r="B320" s="235" t="str">
        <f>draw!B320</f>
        <v>Charlize Mackie - ASSISTED</v>
      </c>
      <c r="C320" s="235">
        <f>draw!C320</f>
        <v>0</v>
      </c>
      <c r="D320" s="235" t="str">
        <f>draw!D320</f>
        <v>Mayflower Little Treasure</v>
      </c>
      <c r="E320" s="235" t="str">
        <f>draw!E320</f>
        <v>DUR</v>
      </c>
      <c r="F320" s="235">
        <v>8</v>
      </c>
      <c r="G320" s="235">
        <v>7.5</v>
      </c>
      <c r="H320" s="235">
        <v>7</v>
      </c>
      <c r="I320" s="235">
        <v>6</v>
      </c>
      <c r="J320" s="235">
        <v>7</v>
      </c>
      <c r="K320" s="235">
        <v>7</v>
      </c>
      <c r="L320" s="235">
        <v>8</v>
      </c>
      <c r="M320" s="235">
        <v>8</v>
      </c>
      <c r="N320" s="235">
        <v>8</v>
      </c>
      <c r="O320" s="235">
        <v>9</v>
      </c>
      <c r="P320" s="235">
        <v>8</v>
      </c>
      <c r="Q320" s="235">
        <v>7.5</v>
      </c>
      <c r="R320" s="235">
        <v>7.5</v>
      </c>
      <c r="S320" s="235">
        <v>8</v>
      </c>
      <c r="T320" s="235">
        <v>8</v>
      </c>
      <c r="U320" s="235">
        <v>16</v>
      </c>
      <c r="V320" s="235">
        <v>18</v>
      </c>
      <c r="W320" s="235"/>
      <c r="X320" s="235"/>
      <c r="Y320" s="235"/>
      <c r="Z320" s="235"/>
      <c r="AA320" s="235"/>
      <c r="AB320" s="235">
        <f t="shared" si="18"/>
        <v>148.5</v>
      </c>
      <c r="AC320" s="32">
        <f t="shared" si="19"/>
        <v>48.75</v>
      </c>
    </row>
    <row r="321" spans="1:29" hidden="1" x14ac:dyDescent="0.3">
      <c r="A321" s="235">
        <f>draw!A321</f>
        <v>36</v>
      </c>
      <c r="B321" s="235" t="str">
        <f>draw!B321</f>
        <v xml:space="preserve">Eric Hope </v>
      </c>
      <c r="C321" s="235">
        <f>draw!C321</f>
        <v>0</v>
      </c>
      <c r="D321" s="235" t="str">
        <f>draw!D321</f>
        <v>Flicker</v>
      </c>
      <c r="E321" s="235" t="str">
        <f>draw!E321</f>
        <v>DUR</v>
      </c>
      <c r="F321" s="235"/>
      <c r="G321" s="235"/>
      <c r="H321" s="235"/>
      <c r="I321" s="235"/>
      <c r="J321" s="235"/>
      <c r="K321" s="235"/>
      <c r="L321" s="235"/>
      <c r="M321" s="235"/>
      <c r="N321" s="235"/>
      <c r="O321" s="235"/>
      <c r="P321" s="235"/>
      <c r="Q321" s="235"/>
      <c r="R321" s="235"/>
      <c r="S321" s="235"/>
      <c r="T321" s="235"/>
      <c r="U321" s="235"/>
      <c r="V321" s="235"/>
      <c r="W321" s="235"/>
      <c r="X321" s="235"/>
      <c r="Y321" s="235"/>
      <c r="Z321" s="235"/>
      <c r="AA321" s="235"/>
      <c r="AB321" s="235">
        <f t="shared" si="18"/>
        <v>0</v>
      </c>
      <c r="AC321" s="32">
        <f t="shared" si="19"/>
        <v>150</v>
      </c>
    </row>
    <row r="322" spans="1:29" hidden="1" x14ac:dyDescent="0.3">
      <c r="A322" s="235">
        <f>draw!A322</f>
        <v>37</v>
      </c>
      <c r="B322" s="235" t="str">
        <f>draw!B322</f>
        <v>Claire Gosling - ASSISTED</v>
      </c>
      <c r="C322" s="235">
        <f>draw!C322</f>
        <v>0</v>
      </c>
      <c r="D322" s="235" t="str">
        <f>draw!D322</f>
        <v xml:space="preserve">Kenda </v>
      </c>
      <c r="E322" s="235" t="str">
        <f>draw!E322</f>
        <v>DUR</v>
      </c>
      <c r="F322" s="235">
        <v>5</v>
      </c>
      <c r="G322" s="235">
        <v>6</v>
      </c>
      <c r="H322" s="235">
        <v>5</v>
      </c>
      <c r="I322" s="235">
        <v>4</v>
      </c>
      <c r="J322" s="235">
        <v>6.5</v>
      </c>
      <c r="K322" s="235">
        <v>7</v>
      </c>
      <c r="L322" s="235">
        <v>6.5</v>
      </c>
      <c r="M322" s="235">
        <v>8</v>
      </c>
      <c r="N322" s="235">
        <v>7</v>
      </c>
      <c r="O322" s="235">
        <v>5.5</v>
      </c>
      <c r="P322" s="235">
        <v>6.5</v>
      </c>
      <c r="Q322" s="235">
        <v>6.5</v>
      </c>
      <c r="R322" s="235">
        <v>6.5</v>
      </c>
      <c r="S322" s="235">
        <v>6.5</v>
      </c>
      <c r="T322" s="235">
        <v>5</v>
      </c>
      <c r="U322" s="235">
        <v>13</v>
      </c>
      <c r="V322" s="235">
        <v>12</v>
      </c>
      <c r="W322" s="235"/>
      <c r="X322" s="235"/>
      <c r="Y322" s="235"/>
      <c r="Z322" s="235"/>
      <c r="AA322" s="235"/>
      <c r="AB322" s="235">
        <f t="shared" si="18"/>
        <v>116.5</v>
      </c>
      <c r="AC322" s="32">
        <f t="shared" si="19"/>
        <v>70.568181818181813</v>
      </c>
    </row>
    <row r="323" spans="1:29" hidden="1" x14ac:dyDescent="0.3">
      <c r="A323" s="235">
        <f>draw!A323</f>
        <v>38</v>
      </c>
      <c r="B323" s="235" t="str">
        <f>draw!B323</f>
        <v>Douglas Gosling (HC)</v>
      </c>
      <c r="C323" s="235">
        <f>draw!C323</f>
        <v>0</v>
      </c>
      <c r="D323" s="235" t="str">
        <f>draw!D323</f>
        <v>Carlee Pk Crusin</v>
      </c>
      <c r="E323" s="235" t="str">
        <f>draw!E323</f>
        <v>DUR</v>
      </c>
      <c r="F323" s="235">
        <v>8</v>
      </c>
      <c r="G323" s="235">
        <v>7.5</v>
      </c>
      <c r="H323" s="235">
        <v>8</v>
      </c>
      <c r="I323" s="235">
        <v>7</v>
      </c>
      <c r="J323" s="235">
        <v>8</v>
      </c>
      <c r="K323" s="235">
        <v>8</v>
      </c>
      <c r="L323" s="235">
        <v>7</v>
      </c>
      <c r="M323" s="235">
        <v>8</v>
      </c>
      <c r="N323" s="235">
        <v>8.5</v>
      </c>
      <c r="O323" s="235">
        <v>7.5</v>
      </c>
      <c r="P323" s="235">
        <v>7</v>
      </c>
      <c r="Q323" s="235">
        <v>6.5</v>
      </c>
      <c r="R323" s="235">
        <v>7.5</v>
      </c>
      <c r="S323" s="235">
        <v>7.5</v>
      </c>
      <c r="T323" s="235">
        <v>7.5</v>
      </c>
      <c r="U323" s="235">
        <v>16</v>
      </c>
      <c r="V323" s="235">
        <v>18</v>
      </c>
      <c r="W323" s="235"/>
      <c r="X323" s="235"/>
      <c r="Y323" s="235"/>
      <c r="Z323" s="235"/>
      <c r="AA323" s="235"/>
      <c r="AB323" s="235">
        <f t="shared" si="18"/>
        <v>147.5</v>
      </c>
      <c r="AC323" s="32">
        <f t="shared" si="19"/>
        <v>49.43181818181818</v>
      </c>
    </row>
    <row r="324" spans="1:29" hidden="1" x14ac:dyDescent="0.3">
      <c r="A324" s="235">
        <f>draw!A324</f>
        <v>39</v>
      </c>
      <c r="B324" s="235" t="str">
        <f>draw!B324</f>
        <v>Fergus Burns</v>
      </c>
      <c r="C324" s="235">
        <f>draw!C324</f>
        <v>0</v>
      </c>
      <c r="D324" s="235" t="str">
        <f>draw!D324</f>
        <v>Virgil</v>
      </c>
      <c r="E324" s="235" t="str">
        <f>draw!E324</f>
        <v>ARC</v>
      </c>
      <c r="F324" s="235">
        <v>6.5</v>
      </c>
      <c r="G324" s="235">
        <v>7</v>
      </c>
      <c r="H324" s="235">
        <v>7</v>
      </c>
      <c r="I324" s="235">
        <v>7.5</v>
      </c>
      <c r="J324" s="235">
        <v>7.5</v>
      </c>
      <c r="K324" s="235">
        <v>7</v>
      </c>
      <c r="L324" s="235">
        <v>8</v>
      </c>
      <c r="M324" s="235">
        <v>7</v>
      </c>
      <c r="N324" s="235">
        <v>6.5</v>
      </c>
      <c r="O324" s="235">
        <v>8.5</v>
      </c>
      <c r="P324" s="235">
        <v>8</v>
      </c>
      <c r="Q324" s="235">
        <v>9</v>
      </c>
      <c r="R324" s="235">
        <v>9</v>
      </c>
      <c r="S324" s="235">
        <v>7</v>
      </c>
      <c r="T324" s="235">
        <v>6.5</v>
      </c>
      <c r="U324" s="235">
        <v>14</v>
      </c>
      <c r="V324" s="235">
        <v>18</v>
      </c>
      <c r="W324" s="235"/>
      <c r="X324" s="235"/>
      <c r="Y324" s="235"/>
      <c r="Z324" s="235"/>
      <c r="AA324" s="235"/>
      <c r="AB324" s="235">
        <f t="shared" si="18"/>
        <v>144</v>
      </c>
      <c r="AC324" s="32">
        <f t="shared" si="19"/>
        <v>51.81818181818182</v>
      </c>
    </row>
    <row r="325" spans="1:29" hidden="1" x14ac:dyDescent="0.3">
      <c r="A325" s="235">
        <f>draw!A325</f>
        <v>40</v>
      </c>
      <c r="B325" s="235" t="str">
        <f>draw!B325</f>
        <v>Molly Burns</v>
      </c>
      <c r="C325" s="235">
        <f>draw!C325</f>
        <v>0</v>
      </c>
      <c r="D325" s="235" t="str">
        <f>draw!D325</f>
        <v>Bluebell</v>
      </c>
      <c r="E325" s="235" t="str">
        <f>draw!E325</f>
        <v>ARC</v>
      </c>
      <c r="F325" s="235">
        <v>7.5</v>
      </c>
      <c r="G325" s="235">
        <v>6</v>
      </c>
      <c r="H325" s="235">
        <v>5</v>
      </c>
      <c r="I325" s="235">
        <v>4.5</v>
      </c>
      <c r="J325" s="235">
        <v>5.5</v>
      </c>
      <c r="K325" s="235">
        <v>7</v>
      </c>
      <c r="L325" s="235">
        <v>7</v>
      </c>
      <c r="M325" s="235">
        <v>8</v>
      </c>
      <c r="N325" s="235">
        <v>7.5</v>
      </c>
      <c r="O325" s="235">
        <v>7</v>
      </c>
      <c r="P325" s="235">
        <v>7</v>
      </c>
      <c r="Q325" s="235">
        <v>8.5</v>
      </c>
      <c r="R325" s="235">
        <v>9</v>
      </c>
      <c r="S325" s="235">
        <v>7.5</v>
      </c>
      <c r="T325" s="235">
        <v>7</v>
      </c>
      <c r="U325" s="235">
        <v>16</v>
      </c>
      <c r="V325" s="235">
        <v>15</v>
      </c>
      <c r="W325" s="235"/>
      <c r="X325" s="235"/>
      <c r="Y325" s="235"/>
      <c r="Z325" s="235"/>
      <c r="AA325" s="235"/>
      <c r="AB325" s="235">
        <f t="shared" si="18"/>
        <v>135</v>
      </c>
      <c r="AC325" s="32">
        <f t="shared" si="19"/>
        <v>57.954545454545453</v>
      </c>
    </row>
    <row r="326" spans="1:29" hidden="1" x14ac:dyDescent="0.3">
      <c r="A326" s="235">
        <f>draw!A326</f>
        <v>0</v>
      </c>
      <c r="B326" s="235">
        <f>draw!B326</f>
        <v>0</v>
      </c>
      <c r="C326" s="235">
        <f>draw!C326</f>
        <v>0</v>
      </c>
      <c r="D326" s="235">
        <f>draw!D326</f>
        <v>0</v>
      </c>
      <c r="E326" s="235">
        <f>draw!E326</f>
        <v>0</v>
      </c>
      <c r="F326" s="235"/>
      <c r="G326" s="235"/>
      <c r="H326" s="235"/>
      <c r="I326" s="235"/>
      <c r="J326" s="235"/>
      <c r="K326" s="235"/>
      <c r="L326" s="235"/>
      <c r="M326" s="235"/>
      <c r="N326" s="235"/>
      <c r="O326" s="235"/>
      <c r="P326" s="235"/>
      <c r="Q326" s="235"/>
      <c r="R326" s="235"/>
      <c r="S326" s="235"/>
      <c r="T326" s="235"/>
      <c r="U326" s="235"/>
      <c r="V326" s="235"/>
      <c r="W326" s="235"/>
      <c r="X326" s="235"/>
      <c r="Y326" s="235"/>
      <c r="Z326" s="235"/>
      <c r="AA326" s="235"/>
      <c r="AB326" s="235">
        <f t="shared" si="18"/>
        <v>0</v>
      </c>
      <c r="AC326" s="32">
        <f t="shared" si="19"/>
        <v>150</v>
      </c>
    </row>
    <row r="327" spans="1:29" hidden="1" x14ac:dyDescent="0.3">
      <c r="A327" s="235">
        <f>draw!A327</f>
        <v>0</v>
      </c>
      <c r="B327" s="235">
        <f>draw!B327</f>
        <v>0</v>
      </c>
      <c r="C327" s="235">
        <f>draw!C327</f>
        <v>0</v>
      </c>
      <c r="D327" s="235">
        <f>draw!D327</f>
        <v>0</v>
      </c>
      <c r="E327" s="235">
        <f>draw!E327</f>
        <v>0</v>
      </c>
      <c r="F327" s="235"/>
      <c r="G327" s="235"/>
      <c r="H327" s="235"/>
      <c r="I327" s="235"/>
      <c r="J327" s="235"/>
      <c r="K327" s="235"/>
      <c r="L327" s="235"/>
      <c r="M327" s="235"/>
      <c r="N327" s="235"/>
      <c r="O327" s="235"/>
      <c r="P327" s="235"/>
      <c r="Q327" s="235"/>
      <c r="R327" s="235"/>
      <c r="S327" s="235"/>
      <c r="T327" s="235"/>
      <c r="U327" s="235"/>
      <c r="V327" s="235"/>
      <c r="W327" s="235"/>
      <c r="X327" s="235"/>
      <c r="Y327" s="235"/>
      <c r="Z327" s="235"/>
      <c r="AA327" s="235"/>
      <c r="AB327" s="235">
        <f t="shared" si="18"/>
        <v>0</v>
      </c>
      <c r="AC327" s="32">
        <f t="shared" si="19"/>
        <v>150</v>
      </c>
    </row>
    <row r="328" spans="1:29" hidden="1" x14ac:dyDescent="0.3">
      <c r="A328" s="235">
        <f>draw!A328</f>
        <v>0</v>
      </c>
      <c r="B328" s="235">
        <f>draw!B328</f>
        <v>0</v>
      </c>
      <c r="C328" s="235">
        <f>draw!C328</f>
        <v>0</v>
      </c>
      <c r="D328" s="235">
        <f>draw!D328</f>
        <v>0</v>
      </c>
      <c r="E328" s="235">
        <f>draw!E328</f>
        <v>0</v>
      </c>
      <c r="F328" s="235"/>
      <c r="G328" s="235"/>
      <c r="H328" s="235"/>
      <c r="I328" s="235"/>
      <c r="J328" s="235"/>
      <c r="K328" s="235"/>
      <c r="L328" s="235"/>
      <c r="M328" s="235"/>
      <c r="N328" s="235"/>
      <c r="O328" s="235"/>
      <c r="P328" s="235"/>
      <c r="Q328" s="235"/>
      <c r="R328" s="235"/>
      <c r="S328" s="235"/>
      <c r="T328" s="235"/>
      <c r="U328" s="235"/>
      <c r="V328" s="235"/>
      <c r="W328" s="235"/>
      <c r="X328" s="235"/>
      <c r="Y328" s="235"/>
      <c r="Z328" s="235"/>
      <c r="AA328" s="235"/>
      <c r="AB328" s="235">
        <f t="shared" si="18"/>
        <v>0</v>
      </c>
      <c r="AC328" s="32">
        <f t="shared" si="19"/>
        <v>150</v>
      </c>
    </row>
    <row r="329" spans="1:29" hidden="1" x14ac:dyDescent="0.3">
      <c r="A329" s="235">
        <f>draw!A329</f>
        <v>0</v>
      </c>
      <c r="B329" s="235">
        <f>draw!B329</f>
        <v>0</v>
      </c>
      <c r="C329" s="235">
        <f>draw!C329</f>
        <v>0</v>
      </c>
      <c r="D329" s="235">
        <f>draw!D329</f>
        <v>0</v>
      </c>
      <c r="E329" s="235">
        <f>draw!E329</f>
        <v>0</v>
      </c>
      <c r="F329" s="235"/>
      <c r="G329" s="235"/>
      <c r="H329" s="235"/>
      <c r="I329" s="235"/>
      <c r="J329" s="235"/>
      <c r="K329" s="235"/>
      <c r="L329" s="235"/>
      <c r="M329" s="235"/>
      <c r="N329" s="235"/>
      <c r="O329" s="235"/>
      <c r="P329" s="235"/>
      <c r="Q329" s="235"/>
      <c r="R329" s="235"/>
      <c r="S329" s="235"/>
      <c r="T329" s="235"/>
      <c r="U329" s="235"/>
      <c r="V329" s="235"/>
      <c r="W329" s="235"/>
      <c r="X329" s="235"/>
      <c r="Y329" s="235"/>
      <c r="Z329" s="235"/>
      <c r="AA329" s="235"/>
      <c r="AB329" s="235">
        <f t="shared" si="18"/>
        <v>0</v>
      </c>
      <c r="AC329" s="32">
        <f t="shared" si="19"/>
        <v>150</v>
      </c>
    </row>
    <row r="330" spans="1:29" hidden="1" x14ac:dyDescent="0.3">
      <c r="A330" s="235">
        <f>draw!A330</f>
        <v>0</v>
      </c>
      <c r="B330" s="235">
        <f>draw!B330</f>
        <v>0</v>
      </c>
      <c r="C330" s="235">
        <f>draw!C330</f>
        <v>0</v>
      </c>
      <c r="D330" s="235">
        <f>draw!D330</f>
        <v>0</v>
      </c>
      <c r="E330" s="235">
        <f>draw!E330</f>
        <v>0</v>
      </c>
      <c r="F330" s="235"/>
      <c r="G330" s="235"/>
      <c r="H330" s="235"/>
      <c r="I330" s="235"/>
      <c r="J330" s="235"/>
      <c r="K330" s="235"/>
      <c r="L330" s="235"/>
      <c r="M330" s="235"/>
      <c r="N330" s="235"/>
      <c r="O330" s="235"/>
      <c r="P330" s="235"/>
      <c r="Q330" s="235"/>
      <c r="R330" s="235"/>
      <c r="S330" s="235"/>
      <c r="T330" s="235"/>
      <c r="U330" s="235"/>
      <c r="V330" s="235"/>
      <c r="W330" s="235"/>
      <c r="X330" s="235"/>
      <c r="Y330" s="235"/>
      <c r="Z330" s="235"/>
      <c r="AA330" s="235"/>
      <c r="AB330" s="235">
        <f t="shared" si="18"/>
        <v>0</v>
      </c>
      <c r="AC330" s="32">
        <f t="shared" si="19"/>
        <v>150</v>
      </c>
    </row>
    <row r="331" spans="1:29" hidden="1" x14ac:dyDescent="0.3">
      <c r="A331" s="235">
        <f>draw!A331</f>
        <v>0</v>
      </c>
      <c r="B331" s="235">
        <f>draw!B331</f>
        <v>0</v>
      </c>
      <c r="C331" s="235">
        <f>draw!C331</f>
        <v>0</v>
      </c>
      <c r="D331" s="235">
        <f>draw!D331</f>
        <v>0</v>
      </c>
      <c r="E331" s="235">
        <f>draw!E331</f>
        <v>0</v>
      </c>
      <c r="F331" s="235"/>
      <c r="G331" s="235"/>
      <c r="H331" s="235"/>
      <c r="I331" s="235"/>
      <c r="J331" s="235"/>
      <c r="K331" s="235"/>
      <c r="L331" s="235"/>
      <c r="M331" s="235"/>
      <c r="N331" s="235"/>
      <c r="O331" s="235"/>
      <c r="P331" s="235"/>
      <c r="Q331" s="235"/>
      <c r="R331" s="235"/>
      <c r="S331" s="235"/>
      <c r="T331" s="235"/>
      <c r="U331" s="235"/>
      <c r="V331" s="235"/>
      <c r="W331" s="235"/>
      <c r="X331" s="235"/>
      <c r="Y331" s="235"/>
      <c r="Z331" s="235"/>
      <c r="AA331" s="235"/>
      <c r="AB331" s="235">
        <f t="shared" si="18"/>
        <v>0</v>
      </c>
      <c r="AC331" s="32">
        <f t="shared" si="19"/>
        <v>150</v>
      </c>
    </row>
    <row r="332" spans="1:29" hidden="1" x14ac:dyDescent="0.3">
      <c r="A332" s="235">
        <f>draw!A332</f>
        <v>0</v>
      </c>
      <c r="B332" s="235">
        <f>draw!B332</f>
        <v>0</v>
      </c>
      <c r="C332" s="235">
        <f>draw!C332</f>
        <v>0</v>
      </c>
      <c r="D332" s="235">
        <f>draw!D332</f>
        <v>0</v>
      </c>
      <c r="E332" s="235">
        <f>draw!E332</f>
        <v>0</v>
      </c>
      <c r="F332" s="235"/>
      <c r="G332" s="235"/>
      <c r="H332" s="235"/>
      <c r="I332" s="235"/>
      <c r="J332" s="235"/>
      <c r="K332" s="235"/>
      <c r="L332" s="235"/>
      <c r="M332" s="235"/>
      <c r="N332" s="235"/>
      <c r="O332" s="235"/>
      <c r="P332" s="235"/>
      <c r="Q332" s="235"/>
      <c r="R332" s="235"/>
      <c r="S332" s="235"/>
      <c r="T332" s="235"/>
      <c r="U332" s="235"/>
      <c r="V332" s="235"/>
      <c r="W332" s="235"/>
      <c r="X332" s="235"/>
      <c r="Y332" s="235"/>
      <c r="Z332" s="235"/>
      <c r="AA332" s="235"/>
      <c r="AB332" s="235">
        <f t="shared" si="18"/>
        <v>0</v>
      </c>
      <c r="AC332" s="32">
        <f t="shared" si="19"/>
        <v>150</v>
      </c>
    </row>
    <row r="333" spans="1:29" hidden="1" x14ac:dyDescent="0.3">
      <c r="A333" s="235">
        <f>draw!A333</f>
        <v>0</v>
      </c>
      <c r="B333" s="235">
        <f>draw!B333</f>
        <v>0</v>
      </c>
      <c r="C333" s="235">
        <f>draw!C333</f>
        <v>0</v>
      </c>
      <c r="D333" s="235">
        <f>draw!D333</f>
        <v>0</v>
      </c>
      <c r="E333" s="235">
        <f>draw!E333</f>
        <v>0</v>
      </c>
      <c r="F333" s="235"/>
      <c r="G333" s="235"/>
      <c r="H333" s="235"/>
      <c r="I333" s="235"/>
      <c r="J333" s="235"/>
      <c r="K333" s="235"/>
      <c r="L333" s="235"/>
      <c r="M333" s="235"/>
      <c r="N333" s="235"/>
      <c r="O333" s="235"/>
      <c r="P333" s="235"/>
      <c r="Q333" s="235"/>
      <c r="R333" s="235"/>
      <c r="S333" s="235"/>
      <c r="T333" s="235"/>
      <c r="U333" s="235"/>
      <c r="V333" s="235"/>
      <c r="W333" s="235"/>
      <c r="X333" s="235"/>
      <c r="Y333" s="235"/>
      <c r="Z333" s="235"/>
      <c r="AA333" s="235"/>
      <c r="AB333" s="235">
        <f t="shared" si="18"/>
        <v>0</v>
      </c>
      <c r="AC333" s="32">
        <f t="shared" si="19"/>
        <v>150</v>
      </c>
    </row>
    <row r="334" spans="1:29" hidden="1" x14ac:dyDescent="0.3">
      <c r="A334" s="235">
        <f>draw!A334</f>
        <v>0</v>
      </c>
      <c r="B334" s="235">
        <f>draw!B334</f>
        <v>0</v>
      </c>
      <c r="C334" s="235">
        <f>draw!C334</f>
        <v>0</v>
      </c>
      <c r="D334" s="235">
        <f>draw!D334</f>
        <v>0</v>
      </c>
      <c r="E334" s="235">
        <f>draw!E334</f>
        <v>0</v>
      </c>
      <c r="F334" s="235"/>
      <c r="G334" s="235"/>
      <c r="H334" s="235"/>
      <c r="I334" s="235"/>
      <c r="J334" s="235"/>
      <c r="K334" s="235"/>
      <c r="L334" s="235"/>
      <c r="M334" s="235"/>
      <c r="N334" s="235"/>
      <c r="O334" s="235"/>
      <c r="P334" s="235"/>
      <c r="Q334" s="235"/>
      <c r="R334" s="235"/>
      <c r="S334" s="235"/>
      <c r="T334" s="235"/>
      <c r="U334" s="235"/>
      <c r="V334" s="235"/>
      <c r="W334" s="235"/>
      <c r="X334" s="235"/>
      <c r="Y334" s="235"/>
      <c r="Z334" s="235"/>
      <c r="AA334" s="235"/>
      <c r="AB334" s="235">
        <f t="shared" si="18"/>
        <v>0</v>
      </c>
      <c r="AC334" s="32">
        <f t="shared" si="19"/>
        <v>150</v>
      </c>
    </row>
    <row r="335" spans="1:29" hidden="1" x14ac:dyDescent="0.3">
      <c r="A335" s="235">
        <f>draw!A335</f>
        <v>0</v>
      </c>
      <c r="B335" s="235">
        <f>draw!B335</f>
        <v>0</v>
      </c>
      <c r="C335" s="235">
        <f>draw!C335</f>
        <v>0</v>
      </c>
      <c r="D335" s="235">
        <f>draw!D335</f>
        <v>0</v>
      </c>
      <c r="E335" s="235">
        <f>draw!E335</f>
        <v>0</v>
      </c>
      <c r="F335" s="235"/>
      <c r="G335" s="235"/>
      <c r="H335" s="235"/>
      <c r="I335" s="235"/>
      <c r="J335" s="235"/>
      <c r="K335" s="235"/>
      <c r="L335" s="235"/>
      <c r="M335" s="235"/>
      <c r="N335" s="235"/>
      <c r="O335" s="235"/>
      <c r="P335" s="235"/>
      <c r="Q335" s="235"/>
      <c r="R335" s="235"/>
      <c r="S335" s="235"/>
      <c r="T335" s="235"/>
      <c r="U335" s="235"/>
      <c r="V335" s="235"/>
      <c r="W335" s="235"/>
      <c r="X335" s="235"/>
      <c r="Y335" s="235"/>
      <c r="Z335" s="235"/>
      <c r="AA335" s="235"/>
      <c r="AB335" s="235">
        <f t="shared" si="18"/>
        <v>0</v>
      </c>
      <c r="AC335" s="32">
        <f t="shared" si="19"/>
        <v>150</v>
      </c>
    </row>
    <row r="336" spans="1:29" hidden="1" x14ac:dyDescent="0.3">
      <c r="A336" s="235">
        <f>draw!A336</f>
        <v>0</v>
      </c>
      <c r="B336" s="235">
        <f>draw!B336</f>
        <v>0</v>
      </c>
      <c r="C336" s="235">
        <f>draw!C336</f>
        <v>0</v>
      </c>
      <c r="D336" s="235">
        <f>draw!D336</f>
        <v>0</v>
      </c>
      <c r="E336" s="235">
        <f>draw!E336</f>
        <v>0</v>
      </c>
      <c r="F336" s="235"/>
      <c r="G336" s="235"/>
      <c r="H336" s="235"/>
      <c r="I336" s="235"/>
      <c r="J336" s="235"/>
      <c r="K336" s="235"/>
      <c r="L336" s="235"/>
      <c r="M336" s="235"/>
      <c r="N336" s="235"/>
      <c r="O336" s="235"/>
      <c r="P336" s="235"/>
      <c r="Q336" s="235"/>
      <c r="R336" s="235"/>
      <c r="S336" s="235"/>
      <c r="T336" s="235"/>
      <c r="U336" s="235"/>
      <c r="V336" s="235"/>
      <c r="W336" s="235"/>
      <c r="X336" s="235"/>
      <c r="Y336" s="235"/>
      <c r="Z336" s="235"/>
      <c r="AA336" s="235"/>
      <c r="AB336" s="235">
        <f t="shared" si="18"/>
        <v>0</v>
      </c>
      <c r="AC336" s="32">
        <f t="shared" si="19"/>
        <v>150</v>
      </c>
    </row>
    <row r="337" spans="1:29" hidden="1" x14ac:dyDescent="0.3">
      <c r="A337" s="235">
        <f>draw!A337</f>
        <v>0</v>
      </c>
      <c r="B337" s="235">
        <f>draw!B337</f>
        <v>0</v>
      </c>
      <c r="C337" s="235">
        <f>draw!C337</f>
        <v>0</v>
      </c>
      <c r="D337" s="235">
        <f>draw!D337</f>
        <v>0</v>
      </c>
      <c r="E337" s="235">
        <f>draw!E337</f>
        <v>0</v>
      </c>
      <c r="F337" s="235"/>
      <c r="G337" s="235"/>
      <c r="H337" s="235"/>
      <c r="I337" s="235"/>
      <c r="J337" s="235"/>
      <c r="K337" s="235"/>
      <c r="L337" s="235"/>
      <c r="M337" s="235"/>
      <c r="N337" s="235"/>
      <c r="O337" s="235"/>
      <c r="P337" s="235"/>
      <c r="Q337" s="235"/>
      <c r="R337" s="235"/>
      <c r="S337" s="235"/>
      <c r="T337" s="235"/>
      <c r="U337" s="235"/>
      <c r="V337" s="235"/>
      <c r="W337" s="235"/>
      <c r="X337" s="235"/>
      <c r="Y337" s="235"/>
      <c r="Z337" s="235"/>
      <c r="AA337" s="235"/>
      <c r="AB337" s="235">
        <f t="shared" si="18"/>
        <v>0</v>
      </c>
      <c r="AC337" s="32">
        <f t="shared" si="19"/>
        <v>150</v>
      </c>
    </row>
  </sheetData>
  <phoneticPr fontId="0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workbookViewId="0">
      <selection activeCell="I12" sqref="I12"/>
    </sheetView>
  </sheetViews>
  <sheetFormatPr defaultRowHeight="12.5" x14ac:dyDescent="0.25"/>
  <cols>
    <col min="1" max="1" width="7.453125" bestFit="1" customWidth="1"/>
    <col min="2" max="22" width="4.7265625" customWidth="1"/>
    <col min="23" max="23" width="7.26953125" bestFit="1" customWidth="1"/>
    <col min="24" max="24" width="5" bestFit="1" customWidth="1"/>
    <col min="25" max="26" width="6.7265625" customWidth="1"/>
    <col min="27" max="27" width="5" bestFit="1" customWidth="1"/>
  </cols>
  <sheetData>
    <row r="1" spans="1:27" x14ac:dyDescent="0.25">
      <c r="AA1" t="s">
        <v>9</v>
      </c>
    </row>
    <row r="2" spans="1:27" x14ac:dyDescent="0.25">
      <c r="A2" t="s">
        <v>35</v>
      </c>
    </row>
    <row r="3" spans="1:27" ht="25" x14ac:dyDescent="0.25">
      <c r="A3" t="s">
        <v>38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 s="19" t="s">
        <v>28</v>
      </c>
      <c r="N3" s="19" t="s">
        <v>29</v>
      </c>
      <c r="O3" s="19" t="s">
        <v>30</v>
      </c>
      <c r="P3" s="19" t="s">
        <v>31</v>
      </c>
      <c r="W3" t="s">
        <v>37</v>
      </c>
      <c r="X3" t="s">
        <v>9</v>
      </c>
      <c r="Y3" s="36" t="s">
        <v>32</v>
      </c>
      <c r="Z3" s="36" t="s">
        <v>44</v>
      </c>
      <c r="AA3">
        <v>240</v>
      </c>
    </row>
    <row r="4" spans="1:27" x14ac:dyDescent="0.25">
      <c r="A4" t="s">
        <v>36</v>
      </c>
      <c r="B4">
        <v>1</v>
      </c>
      <c r="C4">
        <v>1</v>
      </c>
      <c r="D4">
        <v>2</v>
      </c>
      <c r="E4">
        <v>1</v>
      </c>
      <c r="F4">
        <v>2</v>
      </c>
      <c r="G4">
        <v>2</v>
      </c>
      <c r="H4">
        <v>1</v>
      </c>
      <c r="I4">
        <v>2</v>
      </c>
      <c r="J4">
        <v>1</v>
      </c>
      <c r="K4">
        <v>2</v>
      </c>
      <c r="L4">
        <v>1</v>
      </c>
      <c r="M4">
        <v>2</v>
      </c>
      <c r="N4">
        <v>2</v>
      </c>
      <c r="O4">
        <v>2</v>
      </c>
      <c r="P4">
        <v>2</v>
      </c>
    </row>
    <row r="6" spans="1:27" x14ac:dyDescent="0.25">
      <c r="A6" t="s">
        <v>39</v>
      </c>
    </row>
    <row r="7" spans="1:27" x14ac:dyDescent="0.25">
      <c r="A7" t="s">
        <v>38</v>
      </c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 s="19" t="s">
        <v>28</v>
      </c>
      <c r="O7" s="19" t="s">
        <v>29</v>
      </c>
      <c r="P7" s="19" t="s">
        <v>30</v>
      </c>
      <c r="Q7" s="19" t="s">
        <v>31</v>
      </c>
      <c r="W7" t="s">
        <v>37</v>
      </c>
      <c r="X7" t="s">
        <v>9</v>
      </c>
      <c r="AA7">
        <f>SUM(B8:V8)*10</f>
        <v>250</v>
      </c>
    </row>
    <row r="8" spans="1:27" x14ac:dyDescent="0.25">
      <c r="A8" t="s">
        <v>36</v>
      </c>
      <c r="B8">
        <v>1</v>
      </c>
      <c r="C8">
        <v>1</v>
      </c>
      <c r="D8">
        <v>1</v>
      </c>
      <c r="E8">
        <v>1</v>
      </c>
      <c r="F8">
        <v>2</v>
      </c>
      <c r="G8">
        <v>2</v>
      </c>
      <c r="H8">
        <v>1</v>
      </c>
      <c r="I8">
        <v>2</v>
      </c>
      <c r="J8">
        <v>2</v>
      </c>
      <c r="K8">
        <v>1</v>
      </c>
      <c r="L8">
        <v>2</v>
      </c>
      <c r="M8">
        <v>1</v>
      </c>
      <c r="N8">
        <v>2</v>
      </c>
      <c r="O8">
        <v>2</v>
      </c>
      <c r="P8">
        <v>2</v>
      </c>
      <c r="Q8">
        <v>2</v>
      </c>
    </row>
    <row r="10" spans="1:27" x14ac:dyDescent="0.25">
      <c r="A10" t="s">
        <v>34</v>
      </c>
    </row>
    <row r="11" spans="1:27" x14ac:dyDescent="0.25">
      <c r="A11" t="s">
        <v>38</v>
      </c>
      <c r="B11">
        <v>1</v>
      </c>
      <c r="C11">
        <v>2</v>
      </c>
      <c r="D11">
        <v>3</v>
      </c>
      <c r="E11">
        <v>4</v>
      </c>
      <c r="F11">
        <v>5</v>
      </c>
      <c r="G11">
        <v>6</v>
      </c>
      <c r="H11">
        <v>7</v>
      </c>
      <c r="I11">
        <v>8</v>
      </c>
      <c r="J11">
        <v>9</v>
      </c>
      <c r="K11">
        <v>10</v>
      </c>
      <c r="L11">
        <v>11</v>
      </c>
      <c r="M11">
        <v>12</v>
      </c>
      <c r="N11" s="19" t="s">
        <v>28</v>
      </c>
      <c r="O11" s="19" t="s">
        <v>29</v>
      </c>
      <c r="P11" s="19" t="s">
        <v>30</v>
      </c>
      <c r="Q11" s="19" t="s">
        <v>31</v>
      </c>
      <c r="W11" t="s">
        <v>37</v>
      </c>
      <c r="X11" t="s">
        <v>9</v>
      </c>
      <c r="AA11">
        <f>SUM(B12:V12)*10</f>
        <v>230</v>
      </c>
    </row>
    <row r="12" spans="1:27" x14ac:dyDescent="0.25">
      <c r="A12" t="s">
        <v>36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2</v>
      </c>
      <c r="I12">
        <v>2</v>
      </c>
      <c r="J12">
        <v>1</v>
      </c>
      <c r="K12">
        <v>2</v>
      </c>
      <c r="L12">
        <v>1</v>
      </c>
      <c r="M12">
        <v>1</v>
      </c>
      <c r="N12">
        <v>2</v>
      </c>
      <c r="O12">
        <v>2</v>
      </c>
      <c r="P12">
        <v>2</v>
      </c>
      <c r="Q12">
        <v>2</v>
      </c>
    </row>
    <row r="14" spans="1:27" ht="13.5" customHeight="1" x14ac:dyDescent="0.25">
      <c r="A14" t="s">
        <v>40</v>
      </c>
    </row>
    <row r="15" spans="1:27" x14ac:dyDescent="0.25">
      <c r="A15" t="s">
        <v>38</v>
      </c>
      <c r="B15">
        <v>1</v>
      </c>
      <c r="C15">
        <v>2</v>
      </c>
      <c r="D15">
        <v>3</v>
      </c>
      <c r="E15">
        <v>4</v>
      </c>
      <c r="F15">
        <v>5</v>
      </c>
      <c r="G15">
        <v>6</v>
      </c>
      <c r="H15">
        <v>7</v>
      </c>
      <c r="I15">
        <v>8</v>
      </c>
      <c r="J15">
        <v>9</v>
      </c>
      <c r="K15">
        <v>10</v>
      </c>
      <c r="L15">
        <v>11</v>
      </c>
      <c r="M15">
        <v>12</v>
      </c>
      <c r="N15" s="19">
        <v>13</v>
      </c>
      <c r="O15" s="19">
        <v>14</v>
      </c>
      <c r="P15" s="19">
        <v>15</v>
      </c>
      <c r="Q15" s="19">
        <v>16</v>
      </c>
      <c r="R15" t="s">
        <v>28</v>
      </c>
      <c r="S15" t="s">
        <v>29</v>
      </c>
      <c r="T15" t="s">
        <v>30</v>
      </c>
      <c r="U15" t="s">
        <v>31</v>
      </c>
      <c r="W15" t="s">
        <v>37</v>
      </c>
      <c r="X15" t="s">
        <v>9</v>
      </c>
      <c r="AA15">
        <f>SUM(B16:V16)*10</f>
        <v>250</v>
      </c>
    </row>
    <row r="16" spans="1:27" x14ac:dyDescent="0.25">
      <c r="A16" t="s">
        <v>36</v>
      </c>
      <c r="B16">
        <v>1</v>
      </c>
      <c r="C16">
        <v>1</v>
      </c>
      <c r="D16">
        <v>1</v>
      </c>
      <c r="E16">
        <v>1</v>
      </c>
      <c r="F16">
        <v>2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2</v>
      </c>
      <c r="S16">
        <v>2</v>
      </c>
      <c r="T16">
        <v>2</v>
      </c>
      <c r="U16">
        <v>2</v>
      </c>
    </row>
    <row r="18" spans="1:27" ht="13.5" customHeight="1" x14ac:dyDescent="0.25">
      <c r="A18" t="s">
        <v>41</v>
      </c>
    </row>
    <row r="19" spans="1:27" x14ac:dyDescent="0.25">
      <c r="A19" t="s">
        <v>38</v>
      </c>
      <c r="B19">
        <v>1</v>
      </c>
      <c r="C19">
        <v>2</v>
      </c>
      <c r="D19">
        <v>3</v>
      </c>
      <c r="E19">
        <v>4</v>
      </c>
      <c r="F19">
        <v>5</v>
      </c>
      <c r="G19">
        <v>6</v>
      </c>
      <c r="H19">
        <v>7</v>
      </c>
      <c r="I19">
        <v>8</v>
      </c>
      <c r="J19">
        <v>9</v>
      </c>
      <c r="K19">
        <v>10</v>
      </c>
      <c r="L19">
        <v>11</v>
      </c>
      <c r="M19">
        <v>12</v>
      </c>
      <c r="N19" s="19">
        <v>13</v>
      </c>
      <c r="O19" s="19">
        <v>14</v>
      </c>
      <c r="P19" s="19">
        <v>15</v>
      </c>
      <c r="Q19" s="19">
        <v>16</v>
      </c>
      <c r="R19">
        <v>17</v>
      </c>
      <c r="S19" t="s">
        <v>28</v>
      </c>
      <c r="T19" t="s">
        <v>29</v>
      </c>
      <c r="U19" t="s">
        <v>30</v>
      </c>
      <c r="V19" t="s">
        <v>31</v>
      </c>
      <c r="W19" t="s">
        <v>37</v>
      </c>
      <c r="X19" t="s">
        <v>9</v>
      </c>
      <c r="AA19">
        <f>SUM(B20:V20)*10</f>
        <v>300</v>
      </c>
    </row>
    <row r="20" spans="1:27" x14ac:dyDescent="0.25">
      <c r="A20" t="s">
        <v>36</v>
      </c>
      <c r="B20">
        <v>1</v>
      </c>
      <c r="C20">
        <v>2</v>
      </c>
      <c r="D20">
        <v>1</v>
      </c>
      <c r="E20">
        <v>1</v>
      </c>
      <c r="F20">
        <v>1</v>
      </c>
      <c r="G20">
        <v>1</v>
      </c>
      <c r="H20">
        <v>2</v>
      </c>
      <c r="I20">
        <v>1</v>
      </c>
      <c r="J20">
        <v>1</v>
      </c>
      <c r="K20">
        <v>1</v>
      </c>
      <c r="L20">
        <v>2</v>
      </c>
      <c r="M20">
        <v>1</v>
      </c>
      <c r="N20">
        <v>1</v>
      </c>
      <c r="O20">
        <v>1</v>
      </c>
      <c r="P20">
        <v>2</v>
      </c>
      <c r="Q20">
        <v>2</v>
      </c>
      <c r="R20">
        <v>1</v>
      </c>
      <c r="S20">
        <v>2</v>
      </c>
      <c r="T20">
        <v>2</v>
      </c>
      <c r="U20">
        <v>2</v>
      </c>
      <c r="V20">
        <v>2</v>
      </c>
    </row>
    <row r="22" spans="1:27" x14ac:dyDescent="0.25">
      <c r="A22" t="s">
        <v>46</v>
      </c>
    </row>
    <row r="23" spans="1:27" x14ac:dyDescent="0.25">
      <c r="A23" t="s">
        <v>38</v>
      </c>
      <c r="B23">
        <v>1</v>
      </c>
      <c r="C23">
        <v>2</v>
      </c>
      <c r="D23">
        <v>3</v>
      </c>
      <c r="E23">
        <v>4</v>
      </c>
      <c r="F23">
        <v>5</v>
      </c>
      <c r="G23">
        <v>6</v>
      </c>
      <c r="H23">
        <v>7</v>
      </c>
      <c r="I23">
        <v>8</v>
      </c>
      <c r="J23">
        <v>9</v>
      </c>
      <c r="K23" t="s">
        <v>28</v>
      </c>
      <c r="L23" t="s">
        <v>29</v>
      </c>
      <c r="M23" t="s">
        <v>30</v>
      </c>
      <c r="N23" t="s">
        <v>31</v>
      </c>
      <c r="W23" t="s">
        <v>37</v>
      </c>
      <c r="X23" t="s">
        <v>9</v>
      </c>
    </row>
    <row r="24" spans="1:27" x14ac:dyDescent="0.25">
      <c r="A24" t="s">
        <v>36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2</v>
      </c>
      <c r="L24">
        <v>2</v>
      </c>
      <c r="M24">
        <v>2</v>
      </c>
      <c r="N24">
        <v>2</v>
      </c>
    </row>
  </sheetData>
  <phoneticPr fontId="0" type="noConversion"/>
  <printOptions gridLines="1" gridLinesSet="0"/>
  <pageMargins left="0.75" right="0.75" top="1" bottom="1" header="0.5" footer="0.5"/>
  <pageSetup paperSize="9" scale="95" orientation="landscape" horizontalDpi="360" verticalDpi="360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13" sqref="E13"/>
    </sheetView>
  </sheetViews>
  <sheetFormatPr defaultRowHeight="12.5" x14ac:dyDescent="0.25"/>
  <cols>
    <col min="2" max="2" width="20.1796875" customWidth="1"/>
    <col min="3" max="3" width="13" customWidth="1"/>
    <col min="4" max="4" width="19.81640625" customWidth="1"/>
    <col min="5" max="5" width="23.26953125" style="35" customWidth="1"/>
  </cols>
  <sheetData>
    <row r="1" spans="1:6" s="78" customFormat="1" ht="26.25" customHeight="1" x14ac:dyDescent="0.25">
      <c r="A1" s="390" t="str">
        <f>draw!A1</f>
        <v>DURAL PONY CLUB CLOSED ODE 2017</v>
      </c>
      <c r="B1" s="390"/>
      <c r="C1" s="390"/>
      <c r="D1" s="390"/>
      <c r="E1" s="390"/>
      <c r="F1" s="390"/>
    </row>
    <row r="2" spans="1:6" s="78" customFormat="1" ht="17.25" customHeight="1" x14ac:dyDescent="0.25">
      <c r="A2" s="79"/>
      <c r="B2" s="79"/>
      <c r="C2" s="79"/>
      <c r="D2" s="85"/>
      <c r="E2" s="80"/>
      <c r="F2" s="79"/>
    </row>
    <row r="3" spans="1:6" s="78" customFormat="1" ht="20.25" customHeight="1" x14ac:dyDescent="0.25">
      <c r="A3" s="79"/>
      <c r="B3" s="79"/>
      <c r="C3" s="79"/>
      <c r="D3" s="85"/>
      <c r="E3" s="80"/>
      <c r="F3" s="79"/>
    </row>
    <row r="4" spans="1:6" s="78" customFormat="1" ht="20.25" customHeight="1" x14ac:dyDescent="0.25">
      <c r="A4" s="79"/>
      <c r="B4" s="79"/>
      <c r="C4" s="79"/>
      <c r="D4" s="79"/>
      <c r="E4" s="80"/>
      <c r="F4" s="79"/>
    </row>
    <row r="5" spans="1:6" s="78" customFormat="1" ht="20.25" customHeight="1" x14ac:dyDescent="0.25">
      <c r="A5" s="79"/>
      <c r="B5" s="79"/>
      <c r="D5" s="84" t="s">
        <v>68</v>
      </c>
      <c r="E5" s="80"/>
      <c r="F5" s="79"/>
    </row>
    <row r="6" spans="1:6" s="78" customFormat="1" ht="20.25" customHeight="1" x14ac:dyDescent="0.25">
      <c r="A6" s="79"/>
      <c r="B6" s="79"/>
      <c r="D6" s="82"/>
      <c r="E6" s="80"/>
      <c r="F6" s="79"/>
    </row>
    <row r="7" spans="1:6" s="78" customFormat="1" ht="20.25" customHeight="1" x14ac:dyDescent="0.25">
      <c r="A7" s="79"/>
      <c r="B7" s="79"/>
      <c r="D7" s="82"/>
      <c r="E7" s="80"/>
      <c r="F7" s="79"/>
    </row>
    <row r="8" spans="1:6" ht="15.5" x14ac:dyDescent="0.35">
      <c r="A8" s="52"/>
      <c r="B8" s="52"/>
      <c r="C8" s="52"/>
      <c r="D8" s="52"/>
      <c r="E8" s="59"/>
      <c r="F8" s="52"/>
    </row>
    <row r="9" spans="1:6" s="77" customFormat="1" ht="54" x14ac:dyDescent="0.25">
      <c r="A9" s="81"/>
      <c r="B9" s="83" t="s">
        <v>49</v>
      </c>
      <c r="C9" s="83" t="s">
        <v>64</v>
      </c>
      <c r="D9" s="83" t="s">
        <v>65</v>
      </c>
      <c r="E9" s="83" t="s">
        <v>66</v>
      </c>
      <c r="F9" s="81"/>
    </row>
    <row r="10" spans="1:6" ht="17.5" x14ac:dyDescent="0.35">
      <c r="A10" s="52"/>
      <c r="B10" s="47"/>
      <c r="C10" s="47"/>
      <c r="D10" s="47"/>
      <c r="E10" s="48"/>
      <c r="F10" s="52"/>
    </row>
    <row r="11" spans="1:6" ht="18" hidden="1" x14ac:dyDescent="0.4">
      <c r="A11" s="52"/>
      <c r="B11" s="46" t="str">
        <f>draw!A2</f>
        <v>A Grade</v>
      </c>
      <c r="C11" s="101">
        <f>draw!M8</f>
        <v>1544</v>
      </c>
      <c r="D11" s="101">
        <f>draw!M9</f>
        <v>400</v>
      </c>
      <c r="E11" s="48" t="str">
        <f>INT(C11/D11) &amp; " minutes, " &amp; ROUND(60*MOD(C11/D11,1),0) &amp; " secs"</f>
        <v>3 minutes, 52 secs</v>
      </c>
      <c r="F11" s="52"/>
    </row>
    <row r="12" spans="1:6" ht="18" hidden="1" x14ac:dyDescent="0.4">
      <c r="A12" s="52"/>
      <c r="B12" s="46"/>
      <c r="C12" s="48"/>
      <c r="D12" s="48"/>
      <c r="E12" s="48"/>
      <c r="F12" s="52"/>
    </row>
    <row r="13" spans="1:6" ht="18" x14ac:dyDescent="0.4">
      <c r="A13" s="52"/>
      <c r="B13" s="46" t="str">
        <f>draw!A36</f>
        <v>B Grade</v>
      </c>
      <c r="C13" s="101">
        <f>draw!M42</f>
        <v>1702</v>
      </c>
      <c r="D13" s="101">
        <f>draw!M43</f>
        <v>375</v>
      </c>
      <c r="E13" s="48" t="str">
        <f>INT(C13/D13) &amp; " minutes, " &amp; ROUND(60*MOD(C13/D13,1),0) &amp; " secs"</f>
        <v>4 minutes, 32 secs</v>
      </c>
      <c r="F13" s="52"/>
    </row>
    <row r="14" spans="1:6" ht="18" x14ac:dyDescent="0.4">
      <c r="A14" s="52"/>
      <c r="B14" s="46"/>
      <c r="C14" s="48"/>
      <c r="D14" s="48"/>
      <c r="E14" s="48"/>
      <c r="F14" s="52"/>
    </row>
    <row r="15" spans="1:6" ht="18" x14ac:dyDescent="0.4">
      <c r="A15" s="52"/>
      <c r="B15" s="46" t="str">
        <f>draw!A70</f>
        <v>C Grade</v>
      </c>
      <c r="C15" s="101">
        <f>draw!M76</f>
        <v>1671</v>
      </c>
      <c r="D15" s="101">
        <f>draw!M77</f>
        <v>350</v>
      </c>
      <c r="E15" s="48" t="str">
        <f>INT(C15/D15) &amp; " minutes, " &amp; ROUND(60*MOD(C15/D15,1),0) &amp; " secs"</f>
        <v>4 minutes, 46 secs</v>
      </c>
      <c r="F15" s="52"/>
    </row>
    <row r="16" spans="1:6" ht="18" x14ac:dyDescent="0.4">
      <c r="A16" s="52"/>
      <c r="B16" s="46"/>
      <c r="C16" s="48"/>
      <c r="D16" s="48"/>
      <c r="E16" s="48"/>
      <c r="F16" s="52"/>
    </row>
    <row r="17" spans="1:6" ht="18" x14ac:dyDescent="0.4">
      <c r="A17" s="52"/>
      <c r="B17" s="46" t="str">
        <f>draw!A104</f>
        <v>C Grade 15 &amp; Over</v>
      </c>
      <c r="C17" s="101">
        <f>draw!M110</f>
        <v>1295</v>
      </c>
      <c r="D17" s="101">
        <f>draw!M111</f>
        <v>350</v>
      </c>
      <c r="E17" s="48" t="str">
        <f>INT(C17/D17) &amp; " minutes, " &amp; ROUND(60*MOD(C17/D17,1),0) &amp; " secs"</f>
        <v>3 minutes, 42 secs</v>
      </c>
      <c r="F17" s="52"/>
    </row>
    <row r="18" spans="1:6" ht="18" x14ac:dyDescent="0.4">
      <c r="A18" s="52"/>
      <c r="B18" s="46"/>
      <c r="C18" s="48"/>
      <c r="D18" s="48"/>
      <c r="E18" s="48"/>
      <c r="F18" s="52"/>
    </row>
    <row r="19" spans="1:6" ht="17.5" x14ac:dyDescent="0.35">
      <c r="A19" s="52"/>
      <c r="B19" s="47" t="str">
        <f>draw!A139</f>
        <v>D Grade Under 13</v>
      </c>
      <c r="C19" s="101">
        <f>draw!M145</f>
        <v>1295</v>
      </c>
      <c r="D19" s="101">
        <f>draw!M146</f>
        <v>325</v>
      </c>
      <c r="E19" s="48" t="str">
        <f>INT(C19/D19) &amp; " minutes, " &amp; ROUND(60*MOD(C19/D19,1),0) &amp; " secs"</f>
        <v>3 minutes, 59 secs</v>
      </c>
      <c r="F19" s="52"/>
    </row>
    <row r="20" spans="1:6" ht="17.5" x14ac:dyDescent="0.35">
      <c r="A20" s="52"/>
      <c r="B20" s="47"/>
      <c r="C20" s="47"/>
      <c r="D20" s="47"/>
      <c r="E20" s="48"/>
      <c r="F20" s="52"/>
    </row>
    <row r="21" spans="1:6" ht="17.5" x14ac:dyDescent="0.35">
      <c r="A21" s="52"/>
      <c r="B21" s="47" t="str">
        <f>draw!A174</f>
        <v>D Grade</v>
      </c>
      <c r="C21" s="101">
        <f>draw!M180</f>
        <v>1452.6</v>
      </c>
      <c r="D21" s="101">
        <f>draw!M181</f>
        <v>320</v>
      </c>
      <c r="E21" s="48" t="str">
        <f>INT(C21/D21) &amp; " minutes, " &amp; ROUND(60*MOD(C21/D21,1),0) &amp; " secs"</f>
        <v>4 minutes, 32 secs</v>
      </c>
      <c r="F21" s="52"/>
    </row>
    <row r="22" spans="1:6" ht="17.5" x14ac:dyDescent="0.35">
      <c r="A22" s="52"/>
      <c r="B22" s="47"/>
      <c r="C22" s="101"/>
      <c r="D22" s="101"/>
      <c r="E22" s="48"/>
      <c r="F22" s="52"/>
    </row>
    <row r="23" spans="1:6" ht="17.5" x14ac:dyDescent="0.35">
      <c r="A23" s="52"/>
      <c r="B23" s="47" t="str">
        <f>draw!A208</f>
        <v>E Grade</v>
      </c>
      <c r="C23" s="101">
        <f>draw!M214</f>
        <v>649.1</v>
      </c>
      <c r="D23" s="101">
        <f>draw!M215</f>
        <v>280</v>
      </c>
      <c r="E23" s="48" t="str">
        <f>INT(C23/D23) &amp; " minutes, " &amp; ROUND(60*MOD(C23/D23,1),0) &amp; " secs"</f>
        <v>2 minutes, 19 secs</v>
      </c>
      <c r="F23" s="52"/>
    </row>
    <row r="24" spans="1:6" ht="17.5" x14ac:dyDescent="0.35">
      <c r="A24" s="52"/>
      <c r="B24" s="47"/>
      <c r="C24" s="103"/>
      <c r="D24" s="47"/>
      <c r="E24" s="48"/>
      <c r="F24" s="52"/>
    </row>
    <row r="25" spans="1:6" ht="17.5" x14ac:dyDescent="0.35">
      <c r="A25" s="52"/>
      <c r="B25" s="47"/>
      <c r="C25" s="47"/>
      <c r="D25" s="47"/>
      <c r="E25" s="48"/>
      <c r="F25" s="52"/>
    </row>
    <row r="26" spans="1:6" ht="21" customHeight="1" x14ac:dyDescent="0.35">
      <c r="A26" s="52"/>
      <c r="B26" s="391" t="s">
        <v>67</v>
      </c>
      <c r="C26" s="391"/>
      <c r="D26" s="391"/>
      <c r="E26" s="391"/>
      <c r="F26" s="52"/>
    </row>
    <row r="27" spans="1:6" ht="21" customHeight="1" x14ac:dyDescent="0.35">
      <c r="A27" s="52"/>
      <c r="B27" s="391"/>
      <c r="C27" s="391"/>
      <c r="D27" s="391"/>
      <c r="E27" s="391"/>
      <c r="F27" s="52"/>
    </row>
    <row r="28" spans="1:6" ht="21" customHeight="1" x14ac:dyDescent="0.35">
      <c r="A28" s="52"/>
      <c r="B28" s="47"/>
      <c r="C28" s="47"/>
      <c r="D28" s="47"/>
      <c r="E28" s="48"/>
      <c r="F28" s="52"/>
    </row>
    <row r="29" spans="1:6" ht="21" customHeight="1" x14ac:dyDescent="0.35">
      <c r="A29" s="52"/>
      <c r="B29" s="391" t="s">
        <v>165</v>
      </c>
      <c r="C29" s="391"/>
      <c r="D29" s="391"/>
      <c r="E29" s="391"/>
      <c r="F29" s="52"/>
    </row>
    <row r="30" spans="1:6" ht="21" customHeight="1" x14ac:dyDescent="0.35">
      <c r="A30" s="52"/>
      <c r="B30" s="391"/>
      <c r="C30" s="391"/>
      <c r="D30" s="391"/>
      <c r="E30" s="391"/>
      <c r="F30" s="52"/>
    </row>
    <row r="31" spans="1:6" ht="15.5" x14ac:dyDescent="0.35">
      <c r="A31" s="52"/>
      <c r="B31" s="52"/>
      <c r="C31" s="52"/>
      <c r="D31" s="52"/>
      <c r="E31" s="59"/>
      <c r="F31" s="52"/>
    </row>
  </sheetData>
  <mergeCells count="3">
    <mergeCell ref="A1:F1"/>
    <mergeCell ref="B26:E27"/>
    <mergeCell ref="B29:E30"/>
  </mergeCells>
  <phoneticPr fontId="0" type="noConversion"/>
  <printOptions horizontalCentered="1"/>
  <pageMargins left="0.75" right="0.75" top="1" bottom="1" header="0.5" footer="0.5"/>
  <pageSetup orientation="portrait" horizontalDpi="36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zoomScale="75" zoomScaleNormal="75" workbookViewId="0">
      <selection activeCell="U18" sqref="U18"/>
    </sheetView>
  </sheetViews>
  <sheetFormatPr defaultColWidth="11.453125" defaultRowHeight="15.5" x14ac:dyDescent="0.35"/>
  <cols>
    <col min="1" max="1" width="5.1796875" style="73" customWidth="1"/>
    <col min="2" max="2" width="17.7265625" style="52" customWidth="1"/>
    <col min="3" max="3" width="17.81640625" style="52" customWidth="1"/>
    <col min="4" max="4" width="23.7265625" style="52" customWidth="1"/>
    <col min="5" max="5" width="18.26953125" style="52" customWidth="1"/>
    <col min="6" max="6" width="8.26953125" style="50" customWidth="1"/>
    <col min="7" max="7" width="6" style="50" customWidth="1"/>
    <col min="8" max="8" width="9" style="50" bestFit="1" customWidth="1"/>
    <col min="9" max="9" width="8.26953125" style="50" customWidth="1"/>
    <col min="10" max="10" width="11.453125" style="50" customWidth="1"/>
    <col min="11" max="11" width="11.7265625" hidden="1" customWidth="1"/>
    <col min="12" max="14" width="11" hidden="1" customWidth="1"/>
    <col min="15" max="15" width="9.26953125" hidden="1" customWidth="1"/>
    <col min="16" max="16" width="53" style="51" customWidth="1"/>
    <col min="17" max="16384" width="11.453125" style="52"/>
  </cols>
  <sheetData>
    <row r="1" spans="1:16" x14ac:dyDescent="0.35">
      <c r="A1" s="392" t="str">
        <f>draw!A1</f>
        <v>DURAL PONY CLUB CLOSED ODE 2017</v>
      </c>
      <c r="B1" s="392"/>
      <c r="C1" s="392"/>
      <c r="D1" s="392"/>
      <c r="E1" s="49"/>
      <c r="P1" s="96">
        <f>draw!Q1</f>
        <v>0</v>
      </c>
    </row>
    <row r="2" spans="1:16" ht="16" thickBot="1" x14ac:dyDescent="0.4">
      <c r="A2" s="70" t="str">
        <f>draw!A2</f>
        <v>A Grade</v>
      </c>
      <c r="P2" s="51">
        <f>draw!Q2</f>
        <v>0</v>
      </c>
    </row>
    <row r="3" spans="1:16" s="53" customFormat="1" ht="31.5" thickBot="1" x14ac:dyDescent="0.4">
      <c r="A3" s="71" t="str">
        <f>draw!A3</f>
        <v>No</v>
      </c>
      <c r="B3" s="71" t="str">
        <f>draw!B3</f>
        <v>Name</v>
      </c>
      <c r="C3" s="71" t="str">
        <f>draw!C3</f>
        <v>Surname</v>
      </c>
      <c r="D3" s="71" t="str">
        <f>draw!D3</f>
        <v>Horse</v>
      </c>
      <c r="E3" s="71" t="str">
        <f>draw!E3</f>
        <v>Club</v>
      </c>
      <c r="F3" s="68" t="str">
        <f>'scores '!E3</f>
        <v>D'age</v>
      </c>
      <c r="G3" s="68" t="str">
        <f>'scores '!F3</f>
        <v>S/J</v>
      </c>
      <c r="H3" s="68" t="str">
        <f>'scores '!G3</f>
        <v>S/J Time</v>
      </c>
      <c r="I3" s="68" t="str">
        <f>'scores '!AG3</f>
        <v>Total</v>
      </c>
      <c r="J3" s="68" t="str">
        <f>'scores '!AH3</f>
        <v>Place</v>
      </c>
      <c r="K3" s="68" t="str">
        <f>'scores '!AI3</f>
        <v>Dural</v>
      </c>
      <c r="L3" s="68" t="str">
        <f>'scores '!AJ3</f>
        <v>ES</v>
      </c>
      <c r="M3" s="68" t="str">
        <f>'scores '!AK3</f>
        <v>Dural (Led)</v>
      </c>
      <c r="N3" s="68" t="str">
        <f>'scores '!AL3</f>
        <v>Other (Led)</v>
      </c>
      <c r="O3" s="68" t="str">
        <f>'scores '!AM3</f>
        <v>Others</v>
      </c>
      <c r="P3" s="51"/>
    </row>
    <row r="4" spans="1:16" ht="16" thickBot="1" x14ac:dyDescent="0.4">
      <c r="A4" s="71">
        <f>draw!A4</f>
        <v>1</v>
      </c>
      <c r="B4" s="71" t="str">
        <f>draw!B4</f>
        <v>Lauren Giulieri</v>
      </c>
      <c r="C4" s="71">
        <f>draw!C4</f>
        <v>0</v>
      </c>
      <c r="D4" s="71" t="str">
        <f>draw!D4</f>
        <v>Summerline Feline</v>
      </c>
      <c r="E4" s="71" t="str">
        <f>draw!E4</f>
        <v>DUR</v>
      </c>
      <c r="F4" s="69">
        <f>'scores '!E4</f>
        <v>50.277777777777779</v>
      </c>
      <c r="G4" s="54">
        <f>'scores '!F4</f>
        <v>4</v>
      </c>
      <c r="H4" s="54">
        <f>'scores '!G4</f>
        <v>0</v>
      </c>
      <c r="I4" s="54">
        <f>'scores '!AG4</f>
        <v>91.477777777777789</v>
      </c>
      <c r="J4" s="68">
        <f>'scores '!AH4</f>
        <v>2</v>
      </c>
      <c r="K4" s="68" t="str">
        <f>'scores '!AI4</f>
        <v/>
      </c>
      <c r="L4" s="68" t="str">
        <f>'scores '!AJ4</f>
        <v/>
      </c>
      <c r="M4" s="68" t="str">
        <f>'scores '!AK4</f>
        <v/>
      </c>
      <c r="N4" s="68" t="str">
        <f>'scores '!AL4</f>
        <v/>
      </c>
      <c r="O4" s="68" t="str">
        <f>'scores '!AM4</f>
        <v/>
      </c>
      <c r="P4" s="51">
        <f>draw!Q4</f>
        <v>0</v>
      </c>
    </row>
    <row r="5" spans="1:16" ht="16" thickBot="1" x14ac:dyDescent="0.4">
      <c r="A5" s="71">
        <f>draw!A5</f>
        <v>2</v>
      </c>
      <c r="B5" s="71" t="str">
        <f>draw!B5</f>
        <v>Rachel Temm</v>
      </c>
      <c r="C5" s="71">
        <f>draw!C5</f>
        <v>0</v>
      </c>
      <c r="D5" s="71" t="str">
        <f>draw!D5</f>
        <v>Cece Moscato</v>
      </c>
      <c r="E5" s="71" t="str">
        <f>draw!E5</f>
        <v>FHPC</v>
      </c>
      <c r="F5" s="54">
        <f>'scores '!E5</f>
        <v>46.111111111111114</v>
      </c>
      <c r="G5" s="54">
        <f>'scores '!F5</f>
        <v>0</v>
      </c>
      <c r="H5" s="54">
        <f>'scores '!G5</f>
        <v>0</v>
      </c>
      <c r="I5" s="54">
        <f>'scores '!AG5</f>
        <v>58.911111111111111</v>
      </c>
      <c r="J5" s="68">
        <f>'scores '!AH5</f>
        <v>1</v>
      </c>
      <c r="K5" s="68" t="str">
        <f>'scores '!AI5</f>
        <v/>
      </c>
      <c r="L5" s="68" t="str">
        <f>'scores '!AJ5</f>
        <v/>
      </c>
      <c r="M5" s="68" t="str">
        <f>'scores '!AK5</f>
        <v/>
      </c>
      <c r="N5" s="68" t="str">
        <f>'scores '!AL5</f>
        <v/>
      </c>
      <c r="O5" s="68" t="str">
        <f>'scores '!AM5</f>
        <v/>
      </c>
      <c r="P5" s="51">
        <f>draw!Q5</f>
        <v>0</v>
      </c>
    </row>
    <row r="6" spans="1:16" ht="16" thickBot="1" x14ac:dyDescent="0.4">
      <c r="A6" s="71">
        <f>draw!A6</f>
        <v>0</v>
      </c>
      <c r="B6" s="71">
        <f>draw!B6</f>
        <v>0</v>
      </c>
      <c r="C6" s="71">
        <f>draw!C6</f>
        <v>0</v>
      </c>
      <c r="D6" s="71">
        <f>draw!D6</f>
        <v>0</v>
      </c>
      <c r="E6" s="71">
        <f>draw!E6</f>
        <v>0</v>
      </c>
      <c r="F6" s="56">
        <f>'scores '!E6</f>
        <v>150</v>
      </c>
      <c r="G6" s="56">
        <f>'scores '!F6</f>
        <v>0</v>
      </c>
      <c r="H6" s="56">
        <f>'scores '!G6</f>
        <v>0</v>
      </c>
      <c r="I6" s="56">
        <f>'scores '!AG6</f>
        <v>2682.8</v>
      </c>
      <c r="J6" s="68">
        <f>'scores '!AH6</f>
        <v>3</v>
      </c>
      <c r="K6" s="68" t="str">
        <f>'scores '!AI6</f>
        <v/>
      </c>
      <c r="L6" s="68" t="str">
        <f>'scores '!AJ6</f>
        <v/>
      </c>
      <c r="M6" s="68" t="str">
        <f>'scores '!AK6</f>
        <v/>
      </c>
      <c r="N6" s="68" t="str">
        <f>'scores '!AL6</f>
        <v/>
      </c>
      <c r="O6" s="68" t="str">
        <f>'scores '!AM6</f>
        <v/>
      </c>
      <c r="P6" s="51">
        <f>draw!Q6</f>
        <v>0</v>
      </c>
    </row>
    <row r="7" spans="1:16" ht="16" thickBot="1" x14ac:dyDescent="0.4">
      <c r="A7" s="71">
        <f>draw!A7</f>
        <v>0</v>
      </c>
      <c r="B7" s="71">
        <f>draw!B7</f>
        <v>0</v>
      </c>
      <c r="C7" s="71">
        <f>draw!C7</f>
        <v>0</v>
      </c>
      <c r="D7" s="71">
        <f>draw!D7</f>
        <v>0</v>
      </c>
      <c r="E7" s="71">
        <f>draw!E7</f>
        <v>0</v>
      </c>
      <c r="F7" s="56">
        <f>'scores '!E7</f>
        <v>150</v>
      </c>
      <c r="G7" s="56">
        <f>'scores '!F7</f>
        <v>0</v>
      </c>
      <c r="H7" s="56">
        <f>'scores '!G7</f>
        <v>0</v>
      </c>
      <c r="I7" s="56">
        <f>'scores '!AG7</f>
        <v>2682.8</v>
      </c>
      <c r="J7" s="68">
        <f>'scores '!AH7</f>
        <v>3</v>
      </c>
      <c r="K7" s="68" t="str">
        <f>'scores '!AI7</f>
        <v/>
      </c>
      <c r="L7" s="68" t="str">
        <f>'scores '!AJ7</f>
        <v/>
      </c>
      <c r="M7" s="68" t="str">
        <f>'scores '!AK7</f>
        <v/>
      </c>
      <c r="N7" s="68" t="str">
        <f>'scores '!AL7</f>
        <v/>
      </c>
      <c r="O7" s="68" t="str">
        <f>'scores '!AM7</f>
        <v/>
      </c>
      <c r="P7" s="51">
        <f>draw!Q7</f>
        <v>0</v>
      </c>
    </row>
    <row r="8" spans="1:16" ht="17.25" customHeight="1" thickBot="1" x14ac:dyDescent="0.4">
      <c r="A8" s="71">
        <f>draw!A8</f>
        <v>0</v>
      </c>
      <c r="B8" s="71">
        <f>draw!B8</f>
        <v>0</v>
      </c>
      <c r="C8" s="71">
        <f>draw!C8</f>
        <v>0</v>
      </c>
      <c r="D8" s="71">
        <f>draw!D8</f>
        <v>0</v>
      </c>
      <c r="E8" s="71">
        <f>draw!E8</f>
        <v>0</v>
      </c>
      <c r="F8" s="56">
        <f>'scores '!E8</f>
        <v>150</v>
      </c>
      <c r="G8" s="56">
        <f>'scores '!F8</f>
        <v>0</v>
      </c>
      <c r="H8" s="56">
        <f>'scores '!G8</f>
        <v>0</v>
      </c>
      <c r="I8" s="56">
        <f>'scores '!AG8</f>
        <v>2682.8</v>
      </c>
      <c r="J8" s="68">
        <f>'scores '!AH8</f>
        <v>3</v>
      </c>
      <c r="K8" s="68" t="str">
        <f>'scores '!AI8</f>
        <v/>
      </c>
      <c r="L8" s="68" t="str">
        <f>'scores '!AJ8</f>
        <v/>
      </c>
      <c r="M8" s="68" t="str">
        <f>'scores '!AK8</f>
        <v/>
      </c>
      <c r="N8" s="68" t="str">
        <f>'scores '!AL8</f>
        <v/>
      </c>
      <c r="O8" s="68" t="str">
        <f>'scores '!AM8</f>
        <v/>
      </c>
      <c r="P8" s="51">
        <f>draw!Q8</f>
        <v>0</v>
      </c>
    </row>
    <row r="9" spans="1:16" ht="16" thickBot="1" x14ac:dyDescent="0.4">
      <c r="A9" s="71">
        <f>draw!A9</f>
        <v>0</v>
      </c>
      <c r="B9" s="71">
        <f>draw!B9</f>
        <v>0</v>
      </c>
      <c r="C9" s="71">
        <f>draw!C9</f>
        <v>0</v>
      </c>
      <c r="D9" s="71">
        <f>draw!D9</f>
        <v>0</v>
      </c>
      <c r="E9" s="71">
        <f>draw!E9</f>
        <v>0</v>
      </c>
      <c r="F9" s="56">
        <f>'scores '!E9</f>
        <v>150</v>
      </c>
      <c r="G9" s="56">
        <f>'scores '!F9</f>
        <v>0</v>
      </c>
      <c r="H9" s="56">
        <f>'scores '!G9</f>
        <v>0</v>
      </c>
      <c r="I9" s="56">
        <f>'scores '!AG9</f>
        <v>2682.8</v>
      </c>
      <c r="J9" s="68">
        <f>'scores '!AH9</f>
        <v>3</v>
      </c>
      <c r="K9" s="68" t="str">
        <f>'scores '!AI9</f>
        <v/>
      </c>
      <c r="L9" s="68" t="str">
        <f>'scores '!AJ9</f>
        <v/>
      </c>
      <c r="M9" s="68" t="str">
        <f>'scores '!AK9</f>
        <v/>
      </c>
      <c r="N9" s="68" t="str">
        <f>'scores '!AL9</f>
        <v/>
      </c>
      <c r="O9" s="68" t="str">
        <f>'scores '!AM9</f>
        <v/>
      </c>
      <c r="P9" s="51">
        <f>draw!Q9</f>
        <v>0</v>
      </c>
    </row>
    <row r="10" spans="1:16" ht="16" thickBot="1" x14ac:dyDescent="0.4">
      <c r="A10" s="71">
        <f>draw!A10</f>
        <v>0</v>
      </c>
      <c r="B10" s="71">
        <f>draw!B10</f>
        <v>0</v>
      </c>
      <c r="C10" s="71">
        <f>draw!C10</f>
        <v>0</v>
      </c>
      <c r="D10" s="71">
        <f>draw!D10</f>
        <v>0</v>
      </c>
      <c r="E10" s="71">
        <f>draw!E10</f>
        <v>0</v>
      </c>
      <c r="F10" s="56">
        <f>'scores '!E10</f>
        <v>150</v>
      </c>
      <c r="G10" s="56">
        <f>'scores '!F10</f>
        <v>0</v>
      </c>
      <c r="H10" s="56">
        <f>'scores '!G10</f>
        <v>0</v>
      </c>
      <c r="I10" s="56">
        <f>'scores '!AG10</f>
        <v>2682.8</v>
      </c>
      <c r="J10" s="68">
        <f>'scores '!AH10</f>
        <v>3</v>
      </c>
      <c r="K10" s="68" t="str">
        <f>'scores '!AI10</f>
        <v/>
      </c>
      <c r="L10" s="68" t="str">
        <f>'scores '!AJ10</f>
        <v/>
      </c>
      <c r="M10" s="68" t="str">
        <f>'scores '!AK10</f>
        <v/>
      </c>
      <c r="N10" s="68" t="str">
        <f>'scores '!AL10</f>
        <v/>
      </c>
      <c r="O10" s="68" t="str">
        <f>'scores '!AM10</f>
        <v/>
      </c>
      <c r="P10" s="51">
        <f>draw!Q10</f>
        <v>0</v>
      </c>
    </row>
    <row r="11" spans="1:16" ht="16" thickBot="1" x14ac:dyDescent="0.4">
      <c r="A11" s="71">
        <f>draw!A11</f>
        <v>0</v>
      </c>
      <c r="B11" s="71">
        <f>draw!B11</f>
        <v>0</v>
      </c>
      <c r="C11" s="71">
        <f>draw!C11</f>
        <v>0</v>
      </c>
      <c r="D11" s="71">
        <f>draw!D11</f>
        <v>0</v>
      </c>
      <c r="E11" s="71">
        <f>draw!E11</f>
        <v>0</v>
      </c>
      <c r="F11" s="56">
        <f>'scores '!E11</f>
        <v>150</v>
      </c>
      <c r="G11" s="56">
        <f>'scores '!F11</f>
        <v>0</v>
      </c>
      <c r="H11" s="56">
        <f>'scores '!G11</f>
        <v>0</v>
      </c>
      <c r="I11" s="56">
        <f>'scores '!AG11</f>
        <v>2682.8</v>
      </c>
      <c r="J11" s="68">
        <f>'scores '!AH11</f>
        <v>3</v>
      </c>
      <c r="K11" s="68" t="str">
        <f>'scores '!AI11</f>
        <v/>
      </c>
      <c r="L11" s="68" t="str">
        <f>'scores '!AJ11</f>
        <v/>
      </c>
      <c r="M11" s="68" t="str">
        <f>'scores '!AK11</f>
        <v/>
      </c>
      <c r="N11" s="68" t="str">
        <f>'scores '!AL11</f>
        <v/>
      </c>
      <c r="O11" s="68" t="str">
        <f>'scores '!AM11</f>
        <v/>
      </c>
      <c r="P11" s="51">
        <f>draw!Q11</f>
        <v>0</v>
      </c>
    </row>
    <row r="12" spans="1:16" ht="16" thickBot="1" x14ac:dyDescent="0.4">
      <c r="A12" s="71">
        <f>draw!A12</f>
        <v>0</v>
      </c>
      <c r="B12" s="71">
        <f>draw!B12</f>
        <v>0</v>
      </c>
      <c r="C12" s="71">
        <f>draw!C12</f>
        <v>0</v>
      </c>
      <c r="D12" s="71">
        <f>draw!D12</f>
        <v>0</v>
      </c>
      <c r="E12" s="71">
        <f>draw!E12</f>
        <v>0</v>
      </c>
      <c r="F12" s="56">
        <f>'scores '!E12</f>
        <v>150</v>
      </c>
      <c r="G12" s="56">
        <f>'scores '!F12</f>
        <v>0</v>
      </c>
      <c r="H12" s="56">
        <f>'scores '!G12</f>
        <v>0</v>
      </c>
      <c r="I12" s="56">
        <f>'scores '!AG12</f>
        <v>2682.8</v>
      </c>
      <c r="J12" s="68">
        <f>'scores '!AH12</f>
        <v>3</v>
      </c>
      <c r="K12" s="68" t="str">
        <f>'scores '!AI12</f>
        <v/>
      </c>
      <c r="L12" s="68" t="str">
        <f>'scores '!AJ12</f>
        <v/>
      </c>
      <c r="M12" s="68" t="str">
        <f>'scores '!AK12</f>
        <v/>
      </c>
      <c r="N12" s="68" t="str">
        <f>'scores '!AL12</f>
        <v/>
      </c>
      <c r="O12" s="68" t="str">
        <f>'scores '!AM12</f>
        <v/>
      </c>
      <c r="P12" s="51">
        <f>draw!Q12</f>
        <v>0</v>
      </c>
    </row>
    <row r="13" spans="1:16" ht="16" thickBot="1" x14ac:dyDescent="0.4">
      <c r="A13" s="71">
        <f>draw!A13</f>
        <v>0</v>
      </c>
      <c r="B13" s="71">
        <f>draw!B13</f>
        <v>0</v>
      </c>
      <c r="C13" s="71">
        <f>draw!C13</f>
        <v>0</v>
      </c>
      <c r="D13" s="71">
        <f>draw!D13</f>
        <v>0</v>
      </c>
      <c r="E13" s="71">
        <f>draw!E13</f>
        <v>0</v>
      </c>
      <c r="F13" s="56">
        <f>'scores '!E13</f>
        <v>150</v>
      </c>
      <c r="G13" s="56">
        <f>'scores '!F13</f>
        <v>0</v>
      </c>
      <c r="H13" s="56">
        <f>'scores '!G13</f>
        <v>0</v>
      </c>
      <c r="I13" s="56">
        <f>'scores '!AG13</f>
        <v>2682.8</v>
      </c>
      <c r="J13" s="68">
        <f>'scores '!AH13</f>
        <v>3</v>
      </c>
      <c r="K13" s="68" t="str">
        <f>'scores '!AI13</f>
        <v/>
      </c>
      <c r="L13" s="68" t="str">
        <f>'scores '!AJ13</f>
        <v/>
      </c>
      <c r="M13" s="68" t="str">
        <f>'scores '!AK13</f>
        <v/>
      </c>
      <c r="N13" s="68" t="str">
        <f>'scores '!AL13</f>
        <v/>
      </c>
      <c r="O13" s="68" t="str">
        <f>'scores '!AM13</f>
        <v/>
      </c>
      <c r="P13" s="51">
        <f>draw!Q13</f>
        <v>0</v>
      </c>
    </row>
    <row r="14" spans="1:16" ht="16" thickBot="1" x14ac:dyDescent="0.4">
      <c r="A14" s="71">
        <f>draw!A14</f>
        <v>0</v>
      </c>
      <c r="B14" s="71">
        <f>draw!B14</f>
        <v>0</v>
      </c>
      <c r="C14" s="71">
        <f>draw!C14</f>
        <v>0</v>
      </c>
      <c r="D14" s="71">
        <f>draw!D14</f>
        <v>0</v>
      </c>
      <c r="E14" s="71">
        <f>draw!E14</f>
        <v>0</v>
      </c>
      <c r="F14" s="56">
        <f>'scores '!E14</f>
        <v>150</v>
      </c>
      <c r="G14" s="56">
        <f>'scores '!F14</f>
        <v>0</v>
      </c>
      <c r="H14" s="56">
        <f>'scores '!G14</f>
        <v>0</v>
      </c>
      <c r="I14" s="56">
        <f>'scores '!AG14</f>
        <v>2682.8</v>
      </c>
      <c r="J14" s="68">
        <f>'scores '!AH14</f>
        <v>3</v>
      </c>
      <c r="K14" s="68" t="str">
        <f>'scores '!AI14</f>
        <v/>
      </c>
      <c r="L14" s="68" t="str">
        <f>'scores '!AJ14</f>
        <v/>
      </c>
      <c r="M14" s="68" t="str">
        <f>'scores '!AK14</f>
        <v/>
      </c>
      <c r="N14" s="68" t="str">
        <f>'scores '!AL14</f>
        <v/>
      </c>
      <c r="O14" s="68" t="str">
        <f>'scores '!AM14</f>
        <v/>
      </c>
      <c r="P14" s="51">
        <f>draw!Q14</f>
        <v>0</v>
      </c>
    </row>
    <row r="15" spans="1:16" ht="16" thickBot="1" x14ac:dyDescent="0.4">
      <c r="A15" s="71">
        <f>draw!A15</f>
        <v>0</v>
      </c>
      <c r="B15" s="71">
        <f>draw!B15</f>
        <v>0</v>
      </c>
      <c r="C15" s="71">
        <f>draw!C15</f>
        <v>0</v>
      </c>
      <c r="D15" s="71">
        <f>draw!D15</f>
        <v>0</v>
      </c>
      <c r="E15" s="71">
        <f>draw!E15</f>
        <v>0</v>
      </c>
      <c r="F15" s="56">
        <f>'scores '!E15</f>
        <v>150</v>
      </c>
      <c r="G15" s="56">
        <f>'scores '!F15</f>
        <v>0</v>
      </c>
      <c r="H15" s="56">
        <f>'scores '!G15</f>
        <v>0</v>
      </c>
      <c r="I15" s="56">
        <f>'scores '!AG15</f>
        <v>2682.8</v>
      </c>
      <c r="J15" s="68">
        <f>'scores '!AH15</f>
        <v>3</v>
      </c>
      <c r="K15" s="68" t="str">
        <f>'scores '!AI15</f>
        <v/>
      </c>
      <c r="L15" s="68" t="str">
        <f>'scores '!AJ15</f>
        <v/>
      </c>
      <c r="M15" s="68" t="str">
        <f>'scores '!AK15</f>
        <v/>
      </c>
      <c r="N15" s="68" t="str">
        <f>'scores '!AL15</f>
        <v/>
      </c>
      <c r="O15" s="68" t="str">
        <f>'scores '!AM15</f>
        <v/>
      </c>
      <c r="P15" s="51">
        <f>draw!Q15</f>
        <v>0</v>
      </c>
    </row>
    <row r="16" spans="1:16" ht="16" thickBot="1" x14ac:dyDescent="0.4">
      <c r="A16" s="71">
        <f>draw!A16</f>
        <v>0</v>
      </c>
      <c r="B16" s="71">
        <f>draw!B16</f>
        <v>0</v>
      </c>
      <c r="C16" s="71">
        <f>draw!C16</f>
        <v>0</v>
      </c>
      <c r="D16" s="71">
        <f>draw!D16</f>
        <v>0</v>
      </c>
      <c r="E16" s="71">
        <f>draw!E16</f>
        <v>0</v>
      </c>
      <c r="F16" s="56">
        <f>'scores '!E16</f>
        <v>150</v>
      </c>
      <c r="G16" s="56">
        <f>'scores '!F16</f>
        <v>0</v>
      </c>
      <c r="H16" s="56">
        <f>'scores '!G16</f>
        <v>0</v>
      </c>
      <c r="I16" s="56">
        <f>'scores '!AG16</f>
        <v>2682.8</v>
      </c>
      <c r="J16" s="68">
        <f>'scores '!AH16</f>
        <v>3</v>
      </c>
      <c r="K16" s="68" t="str">
        <f>'scores '!AI16</f>
        <v/>
      </c>
      <c r="L16" s="68" t="str">
        <f>'scores '!AJ16</f>
        <v/>
      </c>
      <c r="M16" s="68" t="str">
        <f>'scores '!AK16</f>
        <v/>
      </c>
      <c r="N16" s="68" t="str">
        <f>'scores '!AL16</f>
        <v/>
      </c>
      <c r="O16" s="68" t="str">
        <f>'scores '!AM16</f>
        <v/>
      </c>
      <c r="P16" s="51">
        <f>draw!Q16</f>
        <v>0</v>
      </c>
    </row>
    <row r="17" spans="1:16" ht="16" thickBot="1" x14ac:dyDescent="0.4">
      <c r="A17" s="71">
        <f>draw!A17</f>
        <v>0</v>
      </c>
      <c r="B17" s="71">
        <f>draw!B17</f>
        <v>0</v>
      </c>
      <c r="C17" s="71">
        <f>draw!C17</f>
        <v>0</v>
      </c>
      <c r="D17" s="71">
        <f>draw!D17</f>
        <v>0</v>
      </c>
      <c r="E17" s="71">
        <f>draw!E17</f>
        <v>0</v>
      </c>
      <c r="F17" s="56">
        <f>'scores '!E17</f>
        <v>150</v>
      </c>
      <c r="G17" s="56">
        <f>'scores '!F17</f>
        <v>0</v>
      </c>
      <c r="H17" s="56">
        <f>'scores '!G17</f>
        <v>0</v>
      </c>
      <c r="I17" s="56">
        <f>'scores '!AG17</f>
        <v>2682.8</v>
      </c>
      <c r="J17" s="68">
        <f>'scores '!AH17</f>
        <v>3</v>
      </c>
      <c r="K17" s="68" t="str">
        <f>'scores '!AI17</f>
        <v/>
      </c>
      <c r="L17" s="68" t="str">
        <f>'scores '!AJ17</f>
        <v/>
      </c>
      <c r="M17" s="68" t="str">
        <f>'scores '!AK17</f>
        <v/>
      </c>
      <c r="N17" s="68" t="str">
        <f>'scores '!AL17</f>
        <v/>
      </c>
      <c r="O17" s="68" t="str">
        <f>'scores '!AM17</f>
        <v/>
      </c>
      <c r="P17" s="51">
        <f>draw!Q17</f>
        <v>0</v>
      </c>
    </row>
    <row r="18" spans="1:16" ht="16" thickBot="1" x14ac:dyDescent="0.4">
      <c r="A18" s="71">
        <f>draw!A18</f>
        <v>0</v>
      </c>
      <c r="B18" s="71">
        <f>draw!B18</f>
        <v>0</v>
      </c>
      <c r="C18" s="71">
        <f>draw!C18</f>
        <v>0</v>
      </c>
      <c r="D18" s="71">
        <f>draw!D18</f>
        <v>0</v>
      </c>
      <c r="E18" s="71">
        <f>draw!E18</f>
        <v>0</v>
      </c>
      <c r="F18" s="56">
        <f>'scores '!E18</f>
        <v>150</v>
      </c>
      <c r="G18" s="56">
        <f>'scores '!F18</f>
        <v>0</v>
      </c>
      <c r="H18" s="56">
        <f>'scores '!G18</f>
        <v>0</v>
      </c>
      <c r="I18" s="56">
        <f>'scores '!AG18</f>
        <v>2682.8</v>
      </c>
      <c r="J18" s="68">
        <f>'scores '!AH18</f>
        <v>3</v>
      </c>
      <c r="K18" s="68" t="str">
        <f>'scores '!AI18</f>
        <v/>
      </c>
      <c r="L18" s="68" t="str">
        <f>'scores '!AJ18</f>
        <v/>
      </c>
      <c r="M18" s="68" t="str">
        <f>'scores '!AK18</f>
        <v/>
      </c>
      <c r="N18" s="68" t="str">
        <f>'scores '!AL18</f>
        <v/>
      </c>
      <c r="O18" s="68" t="str">
        <f>'scores '!AM18</f>
        <v/>
      </c>
      <c r="P18" s="51">
        <f>draw!Q18</f>
        <v>0</v>
      </c>
    </row>
    <row r="19" spans="1:16" ht="16" thickBot="1" x14ac:dyDescent="0.4">
      <c r="A19" s="71">
        <f>draw!A19</f>
        <v>0</v>
      </c>
      <c r="B19" s="71">
        <f>draw!B19</f>
        <v>0</v>
      </c>
      <c r="C19" s="71">
        <f>draw!C19</f>
        <v>0</v>
      </c>
      <c r="D19" s="71">
        <f>draw!D19</f>
        <v>0</v>
      </c>
      <c r="E19" s="71">
        <f>draw!E19</f>
        <v>0</v>
      </c>
      <c r="F19" s="56">
        <f>'scores '!E19</f>
        <v>150</v>
      </c>
      <c r="G19" s="56">
        <f>'scores '!F19</f>
        <v>0</v>
      </c>
      <c r="H19" s="56">
        <f>'scores '!G19</f>
        <v>0</v>
      </c>
      <c r="I19" s="56">
        <f>'scores '!AG19</f>
        <v>2682.8</v>
      </c>
      <c r="J19" s="68">
        <f>'scores '!AH19</f>
        <v>3</v>
      </c>
      <c r="K19" s="68" t="str">
        <f>'scores '!AI19</f>
        <v/>
      </c>
      <c r="L19" s="68" t="str">
        <f>'scores '!AJ19</f>
        <v/>
      </c>
      <c r="M19" s="68" t="str">
        <f>'scores '!AK19</f>
        <v/>
      </c>
      <c r="N19" s="68" t="str">
        <f>'scores '!AL19</f>
        <v/>
      </c>
      <c r="O19" s="68" t="str">
        <f>'scores '!AM19</f>
        <v/>
      </c>
      <c r="P19" s="51">
        <f>draw!Q19</f>
        <v>0</v>
      </c>
    </row>
    <row r="20" spans="1:16" ht="16" thickBot="1" x14ac:dyDescent="0.4">
      <c r="A20" s="71">
        <f>draw!A20</f>
        <v>0</v>
      </c>
      <c r="B20" s="71">
        <f>draw!B20</f>
        <v>0</v>
      </c>
      <c r="C20" s="71">
        <f>draw!C20</f>
        <v>0</v>
      </c>
      <c r="D20" s="71">
        <f>draw!D20</f>
        <v>0</v>
      </c>
      <c r="E20" s="71">
        <f>draw!E20</f>
        <v>0</v>
      </c>
      <c r="F20" s="56">
        <f>'scores '!E20</f>
        <v>150</v>
      </c>
      <c r="G20" s="56">
        <f>'scores '!F20</f>
        <v>0</v>
      </c>
      <c r="H20" s="56">
        <f>'scores '!G20</f>
        <v>0</v>
      </c>
      <c r="I20" s="56">
        <f>'scores '!AG20</f>
        <v>2682.8</v>
      </c>
      <c r="J20" s="68">
        <f>'scores '!AH20</f>
        <v>3</v>
      </c>
      <c r="K20" s="68" t="str">
        <f>'scores '!AI20</f>
        <v/>
      </c>
      <c r="L20" s="68" t="str">
        <f>'scores '!AJ20</f>
        <v/>
      </c>
      <c r="M20" s="68" t="str">
        <f>'scores '!AK20</f>
        <v/>
      </c>
      <c r="N20" s="68" t="str">
        <f>'scores '!AL20</f>
        <v/>
      </c>
      <c r="O20" s="68" t="str">
        <f>'scores '!AM20</f>
        <v/>
      </c>
      <c r="P20" s="51">
        <f>draw!Q20</f>
        <v>0</v>
      </c>
    </row>
    <row r="21" spans="1:16" ht="16" thickBot="1" x14ac:dyDescent="0.4">
      <c r="A21" s="71">
        <f>draw!A21</f>
        <v>0</v>
      </c>
      <c r="B21" s="71">
        <f>draw!B21</f>
        <v>0</v>
      </c>
      <c r="C21" s="71">
        <f>draw!C21</f>
        <v>0</v>
      </c>
      <c r="D21" s="71">
        <f>draw!D21</f>
        <v>0</v>
      </c>
      <c r="E21" s="71">
        <f>draw!E21</f>
        <v>0</v>
      </c>
      <c r="F21" s="56">
        <f>'scores '!E21</f>
        <v>150</v>
      </c>
      <c r="G21" s="56">
        <f>'scores '!F21</f>
        <v>0</v>
      </c>
      <c r="H21" s="56">
        <f>'scores '!G21</f>
        <v>0</v>
      </c>
      <c r="I21" s="56">
        <f>'scores '!AG21</f>
        <v>2682.8</v>
      </c>
      <c r="J21" s="68">
        <f>'scores '!AH21</f>
        <v>3</v>
      </c>
      <c r="K21" s="68" t="str">
        <f>'scores '!AI21</f>
        <v/>
      </c>
      <c r="L21" s="68" t="str">
        <f>'scores '!AJ21</f>
        <v/>
      </c>
      <c r="M21" s="68" t="str">
        <f>'scores '!AK21</f>
        <v/>
      </c>
      <c r="N21" s="68" t="str">
        <f>'scores '!AL21</f>
        <v/>
      </c>
      <c r="O21" s="68" t="str">
        <f>'scores '!AM21</f>
        <v/>
      </c>
      <c r="P21" s="51">
        <f>draw!Q21</f>
        <v>0</v>
      </c>
    </row>
    <row r="22" spans="1:16" ht="16" thickBot="1" x14ac:dyDescent="0.4">
      <c r="A22" s="71">
        <f>draw!A22</f>
        <v>0</v>
      </c>
      <c r="B22" s="71">
        <f>draw!B22</f>
        <v>0</v>
      </c>
      <c r="C22" s="71">
        <f>draw!C22</f>
        <v>0</v>
      </c>
      <c r="D22" s="71">
        <f>draw!D22</f>
        <v>0</v>
      </c>
      <c r="E22" s="71">
        <f>draw!E22</f>
        <v>0</v>
      </c>
      <c r="F22" s="56">
        <f>'scores '!E22</f>
        <v>150</v>
      </c>
      <c r="G22" s="56">
        <f>'scores '!F22</f>
        <v>0</v>
      </c>
      <c r="H22" s="56">
        <f>'scores '!G22</f>
        <v>0</v>
      </c>
      <c r="I22" s="56">
        <f>'scores '!AG22</f>
        <v>2682.8</v>
      </c>
      <c r="J22" s="68">
        <f>'scores '!AH22</f>
        <v>3</v>
      </c>
      <c r="K22" s="68" t="str">
        <f>'scores '!AI22</f>
        <v/>
      </c>
      <c r="L22" s="68" t="str">
        <f>'scores '!AJ22</f>
        <v/>
      </c>
      <c r="M22" s="68" t="str">
        <f>'scores '!AK22</f>
        <v/>
      </c>
      <c r="N22" s="68" t="str">
        <f>'scores '!AL22</f>
        <v/>
      </c>
      <c r="O22" s="68" t="str">
        <f>'scores '!AM22</f>
        <v/>
      </c>
      <c r="P22" s="51">
        <f>draw!Q22</f>
        <v>0</v>
      </c>
    </row>
    <row r="23" spans="1:16" ht="16" thickBot="1" x14ac:dyDescent="0.4">
      <c r="A23" s="71">
        <f>draw!A23</f>
        <v>0</v>
      </c>
      <c r="B23" s="71">
        <f>draw!B23</f>
        <v>0</v>
      </c>
      <c r="C23" s="71">
        <f>draw!C23</f>
        <v>0</v>
      </c>
      <c r="D23" s="71">
        <f>draw!D23</f>
        <v>0</v>
      </c>
      <c r="E23" s="71">
        <f>draw!E23</f>
        <v>0</v>
      </c>
      <c r="F23" s="56">
        <f>'scores '!E23</f>
        <v>150</v>
      </c>
      <c r="G23" s="56">
        <f>'scores '!F23</f>
        <v>0</v>
      </c>
      <c r="H23" s="56">
        <f>'scores '!G23</f>
        <v>0</v>
      </c>
      <c r="I23" s="56">
        <f>'scores '!AG23</f>
        <v>2682.8</v>
      </c>
      <c r="J23" s="68">
        <f>'scores '!AH23</f>
        <v>3</v>
      </c>
      <c r="K23" s="68" t="str">
        <f>'scores '!AI23</f>
        <v/>
      </c>
      <c r="L23" s="68" t="str">
        <f>'scores '!AJ23</f>
        <v/>
      </c>
      <c r="M23" s="68" t="str">
        <f>'scores '!AK23</f>
        <v/>
      </c>
      <c r="N23" s="68" t="str">
        <f>'scores '!AL23</f>
        <v/>
      </c>
      <c r="O23" s="68" t="str">
        <f>'scores '!AM23</f>
        <v/>
      </c>
      <c r="P23" s="51">
        <f>draw!Q23</f>
        <v>0</v>
      </c>
    </row>
    <row r="24" spans="1:16" ht="16" thickBot="1" x14ac:dyDescent="0.4">
      <c r="A24" s="71">
        <f>draw!A24</f>
        <v>0</v>
      </c>
      <c r="B24" s="71">
        <f>draw!B24</f>
        <v>0</v>
      </c>
      <c r="C24" s="71">
        <f>draw!C24</f>
        <v>0</v>
      </c>
      <c r="D24" s="71">
        <f>draw!D24</f>
        <v>0</v>
      </c>
      <c r="E24" s="71">
        <f>draw!E24</f>
        <v>0</v>
      </c>
      <c r="F24" s="56">
        <f>'scores '!E24</f>
        <v>150</v>
      </c>
      <c r="G24" s="56">
        <f>'scores '!F24</f>
        <v>0</v>
      </c>
      <c r="H24" s="56">
        <f>'scores '!G24</f>
        <v>0</v>
      </c>
      <c r="I24" s="56">
        <f>'scores '!AG24</f>
        <v>2682.8</v>
      </c>
      <c r="J24" s="68">
        <f>'scores '!AH24</f>
        <v>3</v>
      </c>
      <c r="K24" s="68" t="str">
        <f>'scores '!AI24</f>
        <v/>
      </c>
      <c r="L24" s="68" t="str">
        <f>'scores '!AJ24</f>
        <v/>
      </c>
      <c r="M24" s="68" t="str">
        <f>'scores '!AK24</f>
        <v/>
      </c>
      <c r="N24" s="68" t="str">
        <f>'scores '!AL24</f>
        <v/>
      </c>
      <c r="O24" s="68" t="str">
        <f>'scores '!AM24</f>
        <v/>
      </c>
      <c r="P24" s="51">
        <f>draw!Q24</f>
        <v>0</v>
      </c>
    </row>
    <row r="25" spans="1:16" ht="16" thickBot="1" x14ac:dyDescent="0.4">
      <c r="A25" s="71">
        <f>draw!A25</f>
        <v>0</v>
      </c>
      <c r="B25" s="71">
        <f>draw!B25</f>
        <v>0</v>
      </c>
      <c r="C25" s="71">
        <f>draw!C25</f>
        <v>0</v>
      </c>
      <c r="D25" s="71">
        <f>draw!D25</f>
        <v>0</v>
      </c>
      <c r="E25" s="71">
        <f>draw!E25</f>
        <v>0</v>
      </c>
      <c r="F25" s="56">
        <f>'scores '!E25</f>
        <v>150</v>
      </c>
      <c r="G25" s="56">
        <f>'scores '!F25</f>
        <v>0</v>
      </c>
      <c r="H25" s="56">
        <f>'scores '!G25</f>
        <v>0</v>
      </c>
      <c r="I25" s="56">
        <f>'scores '!AG25</f>
        <v>2682.8</v>
      </c>
      <c r="J25" s="68">
        <f>'scores '!AH25</f>
        <v>3</v>
      </c>
      <c r="K25" s="68" t="str">
        <f>'scores '!AI25</f>
        <v/>
      </c>
      <c r="L25" s="68" t="str">
        <f>'scores '!AJ25</f>
        <v/>
      </c>
      <c r="M25" s="68" t="str">
        <f>'scores '!AK25</f>
        <v/>
      </c>
      <c r="N25" s="68" t="str">
        <f>'scores '!AL25</f>
        <v/>
      </c>
      <c r="O25" s="68" t="str">
        <f>'scores '!AM25</f>
        <v/>
      </c>
      <c r="P25" s="51">
        <f>draw!Q25</f>
        <v>0</v>
      </c>
    </row>
    <row r="26" spans="1:16" ht="16" thickBot="1" x14ac:dyDescent="0.4">
      <c r="A26" s="71">
        <f>draw!A26</f>
        <v>0</v>
      </c>
      <c r="B26" s="71">
        <f>draw!B26</f>
        <v>0</v>
      </c>
      <c r="C26" s="71">
        <f>draw!C26</f>
        <v>0</v>
      </c>
      <c r="D26" s="71">
        <f>draw!D26</f>
        <v>0</v>
      </c>
      <c r="E26" s="71">
        <f>draw!E26</f>
        <v>0</v>
      </c>
      <c r="F26" s="56">
        <f>'scores '!E26</f>
        <v>150</v>
      </c>
      <c r="G26" s="56">
        <f>'scores '!F26</f>
        <v>0</v>
      </c>
      <c r="H26" s="56">
        <f>'scores '!G26</f>
        <v>0</v>
      </c>
      <c r="I26" s="56">
        <f>'scores '!AG26</f>
        <v>2682.8</v>
      </c>
      <c r="J26" s="68">
        <f>'scores '!AH26</f>
        <v>3</v>
      </c>
      <c r="K26" s="68" t="str">
        <f>'scores '!AI26</f>
        <v/>
      </c>
      <c r="L26" s="68" t="str">
        <f>'scores '!AJ26</f>
        <v/>
      </c>
      <c r="M26" s="68" t="str">
        <f>'scores '!AK26</f>
        <v/>
      </c>
      <c r="N26" s="68" t="str">
        <f>'scores '!AL26</f>
        <v/>
      </c>
      <c r="O26" s="68" t="str">
        <f>'scores '!AM26</f>
        <v/>
      </c>
      <c r="P26" s="51">
        <f>draw!Q26</f>
        <v>0</v>
      </c>
    </row>
    <row r="27" spans="1:16" ht="16" thickBot="1" x14ac:dyDescent="0.4">
      <c r="A27" s="71">
        <f>draw!A27</f>
        <v>0</v>
      </c>
      <c r="B27" s="71">
        <f>draw!B27</f>
        <v>0</v>
      </c>
      <c r="C27" s="71">
        <f>draw!C27</f>
        <v>0</v>
      </c>
      <c r="D27" s="71">
        <f>draw!D27</f>
        <v>0</v>
      </c>
      <c r="E27" s="71">
        <f>draw!E27</f>
        <v>0</v>
      </c>
      <c r="F27" s="56">
        <f>'scores '!E27</f>
        <v>150</v>
      </c>
      <c r="G27" s="56">
        <f>'scores '!F27</f>
        <v>0</v>
      </c>
      <c r="H27" s="56">
        <f>'scores '!G27</f>
        <v>0</v>
      </c>
      <c r="I27" s="56">
        <f>'scores '!AG27</f>
        <v>2682.8</v>
      </c>
      <c r="J27" s="68">
        <f>'scores '!AH27</f>
        <v>3</v>
      </c>
      <c r="K27" s="68" t="str">
        <f>'scores '!AI27</f>
        <v/>
      </c>
      <c r="L27" s="68" t="str">
        <f>'scores '!AJ27</f>
        <v/>
      </c>
      <c r="M27" s="68" t="str">
        <f>'scores '!AK27</f>
        <v/>
      </c>
      <c r="N27" s="68" t="str">
        <f>'scores '!AL27</f>
        <v/>
      </c>
      <c r="O27" s="68" t="str">
        <f>'scores '!AM27</f>
        <v/>
      </c>
      <c r="P27" s="51">
        <f>draw!Q27</f>
        <v>0</v>
      </c>
    </row>
    <row r="28" spans="1:16" ht="16" thickBot="1" x14ac:dyDescent="0.4">
      <c r="A28" s="71">
        <f>draw!A28</f>
        <v>0</v>
      </c>
      <c r="B28" s="71">
        <f>draw!B28</f>
        <v>0</v>
      </c>
      <c r="C28" s="71">
        <f>draw!C28</f>
        <v>0</v>
      </c>
      <c r="D28" s="71">
        <f>draw!D28</f>
        <v>0</v>
      </c>
      <c r="E28" s="71">
        <f>draw!E28</f>
        <v>0</v>
      </c>
      <c r="F28" s="56">
        <f>'scores '!E28</f>
        <v>150</v>
      </c>
      <c r="G28" s="56">
        <f>'scores '!F28</f>
        <v>0</v>
      </c>
      <c r="H28" s="56">
        <f>'scores '!G28</f>
        <v>0</v>
      </c>
      <c r="I28" s="56">
        <f>'scores '!AG28</f>
        <v>2682.8</v>
      </c>
      <c r="J28" s="68">
        <f>'scores '!AH28</f>
        <v>3</v>
      </c>
      <c r="K28" s="68" t="str">
        <f>'scores '!AI28</f>
        <v/>
      </c>
      <c r="L28" s="68" t="str">
        <f>'scores '!AJ28</f>
        <v/>
      </c>
      <c r="M28" s="68" t="str">
        <f>'scores '!AK28</f>
        <v/>
      </c>
      <c r="N28" s="68" t="str">
        <f>'scores '!AL28</f>
        <v/>
      </c>
      <c r="O28" s="68" t="str">
        <f>'scores '!AM28</f>
        <v/>
      </c>
      <c r="P28" s="51">
        <f>draw!Q28</f>
        <v>0</v>
      </c>
    </row>
    <row r="29" spans="1:16" ht="16" thickBot="1" x14ac:dyDescent="0.4">
      <c r="A29" s="71">
        <f>draw!A29</f>
        <v>0</v>
      </c>
      <c r="B29" s="71">
        <f>draw!B29</f>
        <v>0</v>
      </c>
      <c r="C29" s="71">
        <f>draw!C29</f>
        <v>0</v>
      </c>
      <c r="D29" s="71">
        <f>draw!D29</f>
        <v>0</v>
      </c>
      <c r="E29" s="71">
        <f>draw!E29</f>
        <v>0</v>
      </c>
      <c r="F29" s="56">
        <f>'scores '!E29</f>
        <v>150</v>
      </c>
      <c r="G29" s="56">
        <f>'scores '!F29</f>
        <v>0</v>
      </c>
      <c r="H29" s="56">
        <f>'scores '!G29</f>
        <v>0</v>
      </c>
      <c r="I29" s="56">
        <f>'scores '!AG29</f>
        <v>2682.8</v>
      </c>
      <c r="J29" s="68">
        <f>'scores '!AH29</f>
        <v>3</v>
      </c>
      <c r="K29" s="68" t="str">
        <f>'scores '!AI29</f>
        <v/>
      </c>
      <c r="L29" s="68" t="str">
        <f>'scores '!AJ29</f>
        <v/>
      </c>
      <c r="M29" s="68" t="str">
        <f>'scores '!AK29</f>
        <v/>
      </c>
      <c r="N29" s="68" t="str">
        <f>'scores '!AL29</f>
        <v/>
      </c>
      <c r="O29" s="68" t="str">
        <f>'scores '!AM29</f>
        <v/>
      </c>
      <c r="P29" s="51">
        <f>draw!Q29</f>
        <v>0</v>
      </c>
    </row>
    <row r="30" spans="1:16" ht="16" thickBot="1" x14ac:dyDescent="0.4">
      <c r="A30" s="71">
        <f>draw!A30</f>
        <v>0</v>
      </c>
      <c r="B30" s="71">
        <f>draw!B30</f>
        <v>0</v>
      </c>
      <c r="C30" s="71">
        <f>draw!C30</f>
        <v>0</v>
      </c>
      <c r="D30" s="71">
        <f>draw!D30</f>
        <v>0</v>
      </c>
      <c r="E30" s="71">
        <f>draw!E30</f>
        <v>0</v>
      </c>
      <c r="F30" s="56">
        <f>'scores '!E30</f>
        <v>150</v>
      </c>
      <c r="G30" s="56">
        <f>'scores '!F30</f>
        <v>0</v>
      </c>
      <c r="H30" s="56">
        <f>'scores '!G30</f>
        <v>0</v>
      </c>
      <c r="I30" s="56">
        <f>'scores '!AG30</f>
        <v>2682.8</v>
      </c>
      <c r="J30" s="68">
        <f>'scores '!AH30</f>
        <v>3</v>
      </c>
      <c r="K30" s="68" t="str">
        <f>'scores '!AI30</f>
        <v/>
      </c>
      <c r="L30" s="68" t="str">
        <f>'scores '!AJ30</f>
        <v/>
      </c>
      <c r="M30" s="68" t="str">
        <f>'scores '!AK30</f>
        <v/>
      </c>
      <c r="N30" s="68" t="str">
        <f>'scores '!AL30</f>
        <v/>
      </c>
      <c r="O30" s="68" t="str">
        <f>'scores '!AM30</f>
        <v/>
      </c>
      <c r="P30" s="51">
        <f>draw!Q30</f>
        <v>0</v>
      </c>
    </row>
    <row r="31" spans="1:16" ht="16" thickBot="1" x14ac:dyDescent="0.4">
      <c r="A31" s="71">
        <f>draw!A31</f>
        <v>0</v>
      </c>
      <c r="B31" s="71">
        <f>draw!B31</f>
        <v>0</v>
      </c>
      <c r="C31" s="71">
        <f>draw!C31</f>
        <v>0</v>
      </c>
      <c r="D31" s="71">
        <f>draw!D31</f>
        <v>0</v>
      </c>
      <c r="E31" s="71">
        <f>draw!E31</f>
        <v>0</v>
      </c>
      <c r="F31" s="56">
        <f>'scores '!E31</f>
        <v>150</v>
      </c>
      <c r="G31" s="56">
        <f>'scores '!F31</f>
        <v>0</v>
      </c>
      <c r="H31" s="56">
        <f>'scores '!G31</f>
        <v>0</v>
      </c>
      <c r="I31" s="56">
        <f>'scores '!AG31</f>
        <v>2682.8</v>
      </c>
      <c r="J31" s="68">
        <f>'scores '!AH31</f>
        <v>3</v>
      </c>
      <c r="K31" s="68" t="str">
        <f>'scores '!AI31</f>
        <v/>
      </c>
      <c r="L31" s="68" t="str">
        <f>'scores '!AJ31</f>
        <v/>
      </c>
      <c r="M31" s="68" t="str">
        <f>'scores '!AK31</f>
        <v/>
      </c>
      <c r="N31" s="68" t="str">
        <f>'scores '!AL31</f>
        <v/>
      </c>
      <c r="O31" s="68" t="str">
        <f>'scores '!AM31</f>
        <v/>
      </c>
      <c r="P31" s="51">
        <f>draw!Q31</f>
        <v>0</v>
      </c>
    </row>
    <row r="32" spans="1:16" ht="16" thickBot="1" x14ac:dyDescent="0.4">
      <c r="A32" s="71">
        <f>draw!A32</f>
        <v>0</v>
      </c>
      <c r="B32" s="71">
        <f>draw!B32</f>
        <v>0</v>
      </c>
      <c r="C32" s="71">
        <f>draw!C32</f>
        <v>0</v>
      </c>
      <c r="D32" s="71">
        <f>draw!D32</f>
        <v>0</v>
      </c>
      <c r="E32" s="71">
        <f>draw!E32</f>
        <v>0</v>
      </c>
      <c r="F32" s="56">
        <f>'scores '!E32</f>
        <v>150</v>
      </c>
      <c r="G32" s="56">
        <f>'scores '!F32</f>
        <v>0</v>
      </c>
      <c r="H32" s="56">
        <f>'scores '!G32</f>
        <v>0</v>
      </c>
      <c r="I32" s="56">
        <f>'scores '!AG32</f>
        <v>2682.8</v>
      </c>
      <c r="J32" s="68">
        <f>'scores '!AH32</f>
        <v>3</v>
      </c>
      <c r="K32" s="68" t="str">
        <f>'scores '!AI32</f>
        <v/>
      </c>
      <c r="L32" s="68" t="str">
        <f>'scores '!AJ32</f>
        <v/>
      </c>
      <c r="M32" s="68" t="str">
        <f>'scores '!AK32</f>
        <v/>
      </c>
      <c r="N32" s="68" t="str">
        <f>'scores '!AL32</f>
        <v/>
      </c>
      <c r="O32" s="68" t="str">
        <f>'scores '!AM32</f>
        <v/>
      </c>
      <c r="P32" s="51">
        <f>draw!Q32</f>
        <v>0</v>
      </c>
    </row>
    <row r="33" spans="1:16" s="58" customFormat="1" ht="16" thickBot="1" x14ac:dyDescent="0.4">
      <c r="A33" s="71">
        <f>draw!A33</f>
        <v>0</v>
      </c>
      <c r="B33" s="71">
        <f>draw!B33</f>
        <v>0</v>
      </c>
      <c r="C33" s="71">
        <f>draw!C33</f>
        <v>0</v>
      </c>
      <c r="D33" s="71">
        <f>draw!D33</f>
        <v>0</v>
      </c>
      <c r="E33" s="71">
        <f>draw!E33</f>
        <v>0</v>
      </c>
      <c r="F33" s="56">
        <f>'scores '!E33</f>
        <v>150</v>
      </c>
      <c r="G33" s="56">
        <f>'scores '!F33</f>
        <v>0</v>
      </c>
      <c r="H33" s="56">
        <f>'scores '!G33</f>
        <v>0</v>
      </c>
      <c r="I33" s="56">
        <f>'scores '!AG33</f>
        <v>2682.8</v>
      </c>
      <c r="J33" s="68">
        <f>'scores '!AH33</f>
        <v>3</v>
      </c>
      <c r="K33" s="68" t="str">
        <f>'scores '!AI33</f>
        <v/>
      </c>
      <c r="L33" s="68" t="str">
        <f>'scores '!AJ33</f>
        <v/>
      </c>
      <c r="M33" s="68" t="str">
        <f>'scores '!AK33</f>
        <v/>
      </c>
      <c r="N33" s="68" t="str">
        <f>'scores '!AL33</f>
        <v/>
      </c>
      <c r="O33" s="68" t="str">
        <f>'scores '!AM33</f>
        <v/>
      </c>
      <c r="P33" s="51">
        <f>draw!Q33</f>
        <v>0</v>
      </c>
    </row>
    <row r="34" spans="1:16" ht="16" thickBot="1" x14ac:dyDescent="0.4">
      <c r="A34" s="71">
        <f>draw!A34</f>
        <v>0</v>
      </c>
      <c r="B34" s="71">
        <f>draw!B34</f>
        <v>0</v>
      </c>
      <c r="C34" s="71">
        <f>draw!C34</f>
        <v>0</v>
      </c>
      <c r="D34" s="71">
        <f>draw!D34</f>
        <v>0</v>
      </c>
      <c r="E34" s="71">
        <f>draw!E34</f>
        <v>0</v>
      </c>
      <c r="F34" s="56">
        <f>'scores '!E34</f>
        <v>0</v>
      </c>
      <c r="G34" s="56">
        <f>'scores '!F34</f>
        <v>0</v>
      </c>
      <c r="H34" s="56">
        <f>'scores '!G34</f>
        <v>0</v>
      </c>
      <c r="I34" s="56">
        <f>'scores '!AG34</f>
        <v>0</v>
      </c>
      <c r="J34" s="68">
        <f>'scores '!AH34</f>
        <v>0</v>
      </c>
      <c r="K34" s="68">
        <f>'scores '!AI34</f>
        <v>0</v>
      </c>
      <c r="L34" s="68">
        <f>'scores '!AJ34</f>
        <v>0</v>
      </c>
      <c r="M34" s="68">
        <f>'scores '!AK34</f>
        <v>0</v>
      </c>
      <c r="N34" s="68">
        <f>'scores '!AL34</f>
        <v>0</v>
      </c>
      <c r="O34" s="68">
        <f>'scores '!AM34</f>
        <v>0</v>
      </c>
      <c r="P34" s="51">
        <f>draw!Q34</f>
        <v>0</v>
      </c>
    </row>
    <row r="35" spans="1:16" ht="16" thickBot="1" x14ac:dyDescent="0.4">
      <c r="A35" s="86" t="str">
        <f>draw!A35</f>
        <v>DURAL PONY CLUB CLOSED ODE 2017</v>
      </c>
      <c r="B35" s="71"/>
      <c r="C35" s="71"/>
      <c r="D35" s="71"/>
      <c r="E35" s="71"/>
      <c r="F35" s="56">
        <f>'scores '!E35</f>
        <v>0</v>
      </c>
      <c r="G35" s="56">
        <f>'scores '!F35</f>
        <v>0</v>
      </c>
      <c r="H35" s="56">
        <f>'scores '!G35</f>
        <v>0</v>
      </c>
      <c r="I35" s="56">
        <f>'scores '!AG35</f>
        <v>0</v>
      </c>
      <c r="J35" s="68">
        <f>'scores '!AH35</f>
        <v>0</v>
      </c>
      <c r="K35" s="68">
        <f>'scores '!AI35</f>
        <v>0</v>
      </c>
      <c r="L35" s="68">
        <f>'scores '!AJ35</f>
        <v>0</v>
      </c>
      <c r="M35" s="68">
        <f>'scores '!AK35</f>
        <v>0</v>
      </c>
      <c r="N35" s="68">
        <f>'scores '!AL35</f>
        <v>0</v>
      </c>
      <c r="O35" s="68">
        <f>'scores '!AM35</f>
        <v>0</v>
      </c>
      <c r="P35" s="51">
        <f>draw!Q35</f>
        <v>0</v>
      </c>
    </row>
    <row r="36" spans="1:16" ht="47" thickBot="1" x14ac:dyDescent="0.4">
      <c r="A36" s="86" t="str">
        <f>draw!A36</f>
        <v>B Grade</v>
      </c>
      <c r="B36" s="71"/>
      <c r="C36" s="71"/>
      <c r="D36" s="71"/>
      <c r="E36" s="71"/>
      <c r="F36" s="56">
        <f>'scores '!E36</f>
        <v>0</v>
      </c>
      <c r="G36" s="56">
        <f>'scores '!F36</f>
        <v>0</v>
      </c>
      <c r="H36" s="56">
        <f>'scores '!G36</f>
        <v>0</v>
      </c>
      <c r="I36" s="56">
        <f>'scores '!AG36</f>
        <v>0</v>
      </c>
      <c r="J36" s="68">
        <f>'scores '!AH36</f>
        <v>0</v>
      </c>
      <c r="K36" s="68" t="str">
        <f>'scores '!AI36</f>
        <v>Placings within Club</v>
      </c>
      <c r="L36" s="68">
        <f>'scores '!AJ36</f>
        <v>0</v>
      </c>
      <c r="M36" s="68">
        <f>'scores '!AK36</f>
        <v>0</v>
      </c>
      <c r="N36" s="68">
        <f>'scores '!AL36</f>
        <v>0</v>
      </c>
      <c r="O36" s="68">
        <f>'scores '!AM36</f>
        <v>0</v>
      </c>
      <c r="P36" s="51">
        <f>draw!Q36</f>
        <v>0</v>
      </c>
    </row>
    <row r="37" spans="1:16" s="60" customFormat="1" ht="31.5" thickBot="1" x14ac:dyDescent="0.4">
      <c r="A37" s="71" t="str">
        <f>draw!A37</f>
        <v>No</v>
      </c>
      <c r="B37" s="71" t="str">
        <f>draw!B37</f>
        <v>Name</v>
      </c>
      <c r="C37" s="71" t="str">
        <f>draw!C37</f>
        <v>Surname</v>
      </c>
      <c r="D37" s="71" t="str">
        <f>draw!D37</f>
        <v>Horse</v>
      </c>
      <c r="E37" s="71" t="str">
        <f>draw!E37</f>
        <v>Club</v>
      </c>
      <c r="F37" s="54" t="str">
        <f>'scores '!E37</f>
        <v>D'age</v>
      </c>
      <c r="G37" s="54" t="str">
        <f>'scores '!F37</f>
        <v>S/J</v>
      </c>
      <c r="H37" s="54" t="str">
        <f>'scores '!G37</f>
        <v>S/J Time</v>
      </c>
      <c r="I37" s="54" t="str">
        <f>'scores '!AG37</f>
        <v>Total</v>
      </c>
      <c r="J37" s="68" t="str">
        <f>'scores '!AH37</f>
        <v>Place</v>
      </c>
      <c r="K37" s="68" t="str">
        <f>'scores '!AI37</f>
        <v>Dural</v>
      </c>
      <c r="L37" s="68" t="str">
        <f>'scores '!AJ37</f>
        <v>ES</v>
      </c>
      <c r="M37" s="68" t="str">
        <f>'scores '!AK37</f>
        <v>Dural (Led)</v>
      </c>
      <c r="N37" s="68" t="str">
        <f>'scores '!AL37</f>
        <v>Other (Led)</v>
      </c>
      <c r="O37" s="68" t="str">
        <f>'scores '!AM37</f>
        <v>Others</v>
      </c>
      <c r="P37" s="51">
        <f>draw!Q37</f>
        <v>0</v>
      </c>
    </row>
    <row r="38" spans="1:16" ht="31.5" thickBot="1" x14ac:dyDescent="0.4">
      <c r="A38" s="71">
        <f>draw!A38</f>
        <v>1</v>
      </c>
      <c r="B38" s="71" t="str">
        <f>draw!B38</f>
        <v>Courtney Williams</v>
      </c>
      <c r="C38" s="71">
        <f>draw!C38</f>
        <v>0</v>
      </c>
      <c r="D38" s="71" t="str">
        <f>draw!D38</f>
        <v>Adyar Blue</v>
      </c>
      <c r="E38" s="71" t="str">
        <f>draw!E38</f>
        <v>DUR</v>
      </c>
      <c r="F38" s="54">
        <f>'scores '!E38</f>
        <v>55.434782608695649</v>
      </c>
      <c r="G38" s="54">
        <f>'scores '!F38</f>
        <v>0</v>
      </c>
      <c r="H38" s="54">
        <f>'scores '!G38</f>
        <v>0</v>
      </c>
      <c r="I38" s="54" t="str">
        <f>'scores '!AG38</f>
        <v>E</v>
      </c>
      <c r="J38" s="68" t="e">
        <f>'scores '!AH38</f>
        <v>#VALUE!</v>
      </c>
      <c r="K38" s="68" t="str">
        <f>'scores '!AI38</f>
        <v/>
      </c>
      <c r="L38" s="68" t="str">
        <f>'scores '!AJ38</f>
        <v/>
      </c>
      <c r="M38" s="68" t="str">
        <f>'scores '!AK38</f>
        <v/>
      </c>
      <c r="N38" s="68" t="str">
        <f>'scores '!AL38</f>
        <v/>
      </c>
      <c r="O38" s="68" t="str">
        <f>'scores '!AM38</f>
        <v/>
      </c>
      <c r="P38" s="51">
        <f>draw!Q38</f>
        <v>0</v>
      </c>
    </row>
    <row r="39" spans="1:16" ht="16" thickBot="1" x14ac:dyDescent="0.4">
      <c r="A39" s="71">
        <f>draw!A39</f>
        <v>2</v>
      </c>
      <c r="B39" s="71" t="str">
        <f>draw!B39</f>
        <v>Ella King</v>
      </c>
      <c r="C39" s="71">
        <f>draw!C39</f>
        <v>0</v>
      </c>
      <c r="D39" s="71" t="str">
        <f>draw!D39</f>
        <v>Beau and Arrows</v>
      </c>
      <c r="E39" s="71" t="str">
        <f>draw!E39</f>
        <v>DUR</v>
      </c>
      <c r="F39" s="54">
        <f>'scores '!E39</f>
        <v>56.739130434782609</v>
      </c>
      <c r="G39" s="54">
        <f>'scores '!F39</f>
        <v>4</v>
      </c>
      <c r="H39" s="54">
        <f>'scores '!G39</f>
        <v>0</v>
      </c>
      <c r="I39" s="54" t="str">
        <f>'scores '!AG39</f>
        <v>E</v>
      </c>
      <c r="J39" s="68" t="e">
        <f>'scores '!AH39</f>
        <v>#VALUE!</v>
      </c>
      <c r="K39" s="68" t="str">
        <f>'scores '!AI39</f>
        <v/>
      </c>
      <c r="L39" s="68" t="str">
        <f>'scores '!AJ39</f>
        <v/>
      </c>
      <c r="M39" s="68" t="str">
        <f>'scores '!AK39</f>
        <v/>
      </c>
      <c r="N39" s="68" t="str">
        <f>'scores '!AL39</f>
        <v/>
      </c>
      <c r="O39" s="68" t="str">
        <f>'scores '!AM39</f>
        <v/>
      </c>
      <c r="P39" s="51">
        <f>draw!Q39</f>
        <v>0</v>
      </c>
    </row>
    <row r="40" spans="1:16" ht="16" thickBot="1" x14ac:dyDescent="0.4">
      <c r="A40" s="71">
        <f>draw!A40</f>
        <v>0</v>
      </c>
      <c r="B40" s="71">
        <f>draw!B40</f>
        <v>0</v>
      </c>
      <c r="C40" s="71">
        <f>draw!C40</f>
        <v>0</v>
      </c>
      <c r="D40" s="71">
        <f>draw!D40</f>
        <v>0</v>
      </c>
      <c r="E40" s="71">
        <f>draw!E40</f>
        <v>0</v>
      </c>
      <c r="F40" s="54">
        <f>'scores '!E40</f>
        <v>150</v>
      </c>
      <c r="G40" s="54">
        <f>'scores '!F40</f>
        <v>0</v>
      </c>
      <c r="H40" s="54">
        <f>'scores '!G40</f>
        <v>0</v>
      </c>
      <c r="I40" s="54">
        <f>'scores '!AG40</f>
        <v>2668.4</v>
      </c>
      <c r="J40" s="68">
        <f>'scores '!AH40</f>
        <v>1</v>
      </c>
      <c r="K40" s="68" t="str">
        <f>'scores '!AI40</f>
        <v/>
      </c>
      <c r="L40" s="68" t="str">
        <f>'scores '!AJ40</f>
        <v/>
      </c>
      <c r="M40" s="68" t="str">
        <f>'scores '!AK40</f>
        <v/>
      </c>
      <c r="N40" s="68" t="str">
        <f>'scores '!AL40</f>
        <v/>
      </c>
      <c r="O40" s="68" t="str">
        <f>'scores '!AM40</f>
        <v/>
      </c>
      <c r="P40" s="51">
        <f>draw!Q40</f>
        <v>0</v>
      </c>
    </row>
    <row r="41" spans="1:16" ht="16" thickBot="1" x14ac:dyDescent="0.4">
      <c r="A41" s="71">
        <f>draw!A41</f>
        <v>0</v>
      </c>
      <c r="B41" s="71">
        <f>draw!B41</f>
        <v>0</v>
      </c>
      <c r="C41" s="71">
        <f>draw!C41</f>
        <v>0</v>
      </c>
      <c r="D41" s="71">
        <f>draw!D41</f>
        <v>0</v>
      </c>
      <c r="E41" s="71">
        <f>draw!E41</f>
        <v>0</v>
      </c>
      <c r="F41" s="54">
        <f>'scores '!E41</f>
        <v>150</v>
      </c>
      <c r="G41" s="54">
        <f>'scores '!F41</f>
        <v>0</v>
      </c>
      <c r="H41" s="54">
        <f>'scores '!G41</f>
        <v>0</v>
      </c>
      <c r="I41" s="54">
        <f>'scores '!AG41</f>
        <v>2668.4</v>
      </c>
      <c r="J41" s="68">
        <f>'scores '!AH41</f>
        <v>1</v>
      </c>
      <c r="K41" s="68" t="str">
        <f>'scores '!AI41</f>
        <v/>
      </c>
      <c r="L41" s="68" t="str">
        <f>'scores '!AJ41</f>
        <v/>
      </c>
      <c r="M41" s="68" t="str">
        <f>'scores '!AK41</f>
        <v/>
      </c>
      <c r="N41" s="68" t="str">
        <f>'scores '!AL41</f>
        <v/>
      </c>
      <c r="O41" s="68" t="str">
        <f>'scores '!AM41</f>
        <v/>
      </c>
      <c r="P41" s="51">
        <f>draw!Q41</f>
        <v>0</v>
      </c>
    </row>
    <row r="42" spans="1:16" ht="16" thickBot="1" x14ac:dyDescent="0.4">
      <c r="A42" s="71">
        <f>draw!A42</f>
        <v>0</v>
      </c>
      <c r="B42" s="71">
        <f>draw!B42</f>
        <v>0</v>
      </c>
      <c r="C42" s="71">
        <f>draw!C42</f>
        <v>0</v>
      </c>
      <c r="D42" s="71">
        <f>draw!D42</f>
        <v>0</v>
      </c>
      <c r="E42" s="71">
        <f>draw!E42</f>
        <v>0</v>
      </c>
      <c r="F42" s="54">
        <f>'scores '!E42</f>
        <v>150</v>
      </c>
      <c r="G42" s="54">
        <f>'scores '!F42</f>
        <v>0</v>
      </c>
      <c r="H42" s="54">
        <f>'scores '!G42</f>
        <v>0</v>
      </c>
      <c r="I42" s="54">
        <f>'scores '!AG42</f>
        <v>2668.4</v>
      </c>
      <c r="J42" s="68">
        <f>'scores '!AH42</f>
        <v>1</v>
      </c>
      <c r="K42" s="68" t="str">
        <f>'scores '!AI42</f>
        <v/>
      </c>
      <c r="L42" s="68" t="str">
        <f>'scores '!AJ42</f>
        <v/>
      </c>
      <c r="M42" s="68" t="str">
        <f>'scores '!AK42</f>
        <v/>
      </c>
      <c r="N42" s="68" t="str">
        <f>'scores '!AL42</f>
        <v/>
      </c>
      <c r="O42" s="68" t="str">
        <f>'scores '!AM42</f>
        <v/>
      </c>
      <c r="P42" s="51">
        <f>draw!Q42</f>
        <v>0</v>
      </c>
    </row>
    <row r="43" spans="1:16" ht="16" thickBot="1" x14ac:dyDescent="0.4">
      <c r="A43" s="71">
        <f>draw!A43</f>
        <v>0</v>
      </c>
      <c r="B43" s="71">
        <f>draw!B43</f>
        <v>0</v>
      </c>
      <c r="C43" s="71">
        <f>draw!C43</f>
        <v>0</v>
      </c>
      <c r="D43" s="71">
        <f>draw!D43</f>
        <v>0</v>
      </c>
      <c r="E43" s="71">
        <f>draw!E43</f>
        <v>0</v>
      </c>
      <c r="F43" s="54">
        <f>'scores '!E43</f>
        <v>150</v>
      </c>
      <c r="G43" s="54">
        <f>'scores '!F43</f>
        <v>0</v>
      </c>
      <c r="H43" s="54">
        <f>'scores '!G43</f>
        <v>0</v>
      </c>
      <c r="I43" s="54">
        <f>'scores '!AG43</f>
        <v>2668.4</v>
      </c>
      <c r="J43" s="68">
        <f>'scores '!AH43</f>
        <v>1</v>
      </c>
      <c r="K43" s="68" t="str">
        <f>'scores '!AI43</f>
        <v/>
      </c>
      <c r="L43" s="68" t="str">
        <f>'scores '!AJ43</f>
        <v/>
      </c>
      <c r="M43" s="68" t="str">
        <f>'scores '!AK43</f>
        <v/>
      </c>
      <c r="N43" s="68" t="str">
        <f>'scores '!AL43</f>
        <v/>
      </c>
      <c r="O43" s="68" t="str">
        <f>'scores '!AM43</f>
        <v/>
      </c>
      <c r="P43" s="51">
        <f>draw!Q43</f>
        <v>0</v>
      </c>
    </row>
    <row r="44" spans="1:16" ht="16" thickBot="1" x14ac:dyDescent="0.4">
      <c r="A44" s="71">
        <f>draw!A44</f>
        <v>0</v>
      </c>
      <c r="B44" s="71">
        <f>draw!B44</f>
        <v>0</v>
      </c>
      <c r="C44" s="71">
        <f>draw!C44</f>
        <v>0</v>
      </c>
      <c r="D44" s="71">
        <f>draw!D44</f>
        <v>0</v>
      </c>
      <c r="E44" s="71">
        <f>draw!E44</f>
        <v>0</v>
      </c>
      <c r="F44" s="54">
        <f>'scores '!E44</f>
        <v>150</v>
      </c>
      <c r="G44" s="54">
        <f>'scores '!F44</f>
        <v>0</v>
      </c>
      <c r="H44" s="54">
        <f>'scores '!G44</f>
        <v>0</v>
      </c>
      <c r="I44" s="54">
        <f>'scores '!AG44</f>
        <v>2668.4</v>
      </c>
      <c r="J44" s="68">
        <f>'scores '!AH44</f>
        <v>1</v>
      </c>
      <c r="K44" s="68" t="str">
        <f>'scores '!AI44</f>
        <v/>
      </c>
      <c r="L44" s="68" t="str">
        <f>'scores '!AJ44</f>
        <v/>
      </c>
      <c r="M44" s="68" t="str">
        <f>'scores '!AK44</f>
        <v/>
      </c>
      <c r="N44" s="68" t="str">
        <f>'scores '!AL44</f>
        <v/>
      </c>
      <c r="O44" s="68" t="str">
        <f>'scores '!AM44</f>
        <v/>
      </c>
      <c r="P44" s="51">
        <f>draw!Q44</f>
        <v>0</v>
      </c>
    </row>
    <row r="45" spans="1:16" ht="16" thickBot="1" x14ac:dyDescent="0.4">
      <c r="A45" s="71">
        <f>draw!A45</f>
        <v>0</v>
      </c>
      <c r="B45" s="71">
        <f>draw!B45</f>
        <v>0</v>
      </c>
      <c r="C45" s="71">
        <f>draw!C45</f>
        <v>0</v>
      </c>
      <c r="D45" s="71">
        <f>draw!D45</f>
        <v>0</v>
      </c>
      <c r="E45" s="71">
        <f>draw!E45</f>
        <v>0</v>
      </c>
      <c r="F45" s="54">
        <f>'scores '!E45</f>
        <v>150</v>
      </c>
      <c r="G45" s="54">
        <f>'scores '!F45</f>
        <v>0</v>
      </c>
      <c r="H45" s="54">
        <f>'scores '!G45</f>
        <v>0</v>
      </c>
      <c r="I45" s="54">
        <f>'scores '!AG45</f>
        <v>2668.4</v>
      </c>
      <c r="J45" s="68">
        <f>'scores '!AH45</f>
        <v>1</v>
      </c>
      <c r="K45" s="68" t="str">
        <f>'scores '!AI45</f>
        <v/>
      </c>
      <c r="L45" s="68" t="str">
        <f>'scores '!AJ45</f>
        <v/>
      </c>
      <c r="M45" s="68" t="str">
        <f>'scores '!AK45</f>
        <v/>
      </c>
      <c r="N45" s="68" t="str">
        <f>'scores '!AL45</f>
        <v/>
      </c>
      <c r="O45" s="68" t="str">
        <f>'scores '!AM45</f>
        <v/>
      </c>
      <c r="P45" s="51">
        <f>draw!Q45</f>
        <v>0</v>
      </c>
    </row>
    <row r="46" spans="1:16" ht="16" thickBot="1" x14ac:dyDescent="0.4">
      <c r="A46" s="71">
        <f>draw!A46</f>
        <v>0</v>
      </c>
      <c r="B46" s="71">
        <f>draw!B46</f>
        <v>0</v>
      </c>
      <c r="C46" s="71">
        <f>draw!C46</f>
        <v>0</v>
      </c>
      <c r="D46" s="71">
        <f>draw!D46</f>
        <v>0</v>
      </c>
      <c r="E46" s="71">
        <f>draw!E46</f>
        <v>0</v>
      </c>
      <c r="F46" s="54">
        <f>'scores '!E46</f>
        <v>150</v>
      </c>
      <c r="G46" s="54">
        <f>'scores '!F46</f>
        <v>0</v>
      </c>
      <c r="H46" s="54">
        <f>'scores '!G46</f>
        <v>0</v>
      </c>
      <c r="I46" s="54">
        <f>'scores '!AG46</f>
        <v>2668.4</v>
      </c>
      <c r="J46" s="68">
        <f>'scores '!AH46</f>
        <v>1</v>
      </c>
      <c r="K46" s="68" t="str">
        <f>'scores '!AI46</f>
        <v/>
      </c>
      <c r="L46" s="68" t="str">
        <f>'scores '!AJ46</f>
        <v/>
      </c>
      <c r="M46" s="68" t="str">
        <f>'scores '!AK46</f>
        <v/>
      </c>
      <c r="N46" s="68" t="str">
        <f>'scores '!AL46</f>
        <v/>
      </c>
      <c r="O46" s="68" t="str">
        <f>'scores '!AM46</f>
        <v/>
      </c>
      <c r="P46" s="51">
        <f>draw!Q46</f>
        <v>0</v>
      </c>
    </row>
    <row r="47" spans="1:16" ht="16" thickBot="1" x14ac:dyDescent="0.4">
      <c r="A47" s="71">
        <f>draw!A47</f>
        <v>0</v>
      </c>
      <c r="B47" s="71">
        <f>draw!B47</f>
        <v>0</v>
      </c>
      <c r="C47" s="71">
        <f>draw!C47</f>
        <v>0</v>
      </c>
      <c r="D47" s="71">
        <f>draw!D47</f>
        <v>0</v>
      </c>
      <c r="E47" s="71">
        <f>draw!E47</f>
        <v>0</v>
      </c>
      <c r="F47" s="54">
        <f>'scores '!E47</f>
        <v>150</v>
      </c>
      <c r="G47" s="54">
        <f>'scores '!F47</f>
        <v>0</v>
      </c>
      <c r="H47" s="54">
        <f>'scores '!G47</f>
        <v>0</v>
      </c>
      <c r="I47" s="54">
        <f>'scores '!AG47</f>
        <v>2668.4</v>
      </c>
      <c r="J47" s="68">
        <f>'scores '!AH47</f>
        <v>1</v>
      </c>
      <c r="K47" s="68" t="str">
        <f>'scores '!AI47</f>
        <v/>
      </c>
      <c r="L47" s="68" t="str">
        <f>'scores '!AJ47</f>
        <v/>
      </c>
      <c r="M47" s="68" t="str">
        <f>'scores '!AK47</f>
        <v/>
      </c>
      <c r="N47" s="68" t="str">
        <f>'scores '!AL47</f>
        <v/>
      </c>
      <c r="O47" s="68" t="str">
        <f>'scores '!AM47</f>
        <v/>
      </c>
      <c r="P47" s="51">
        <f>draw!Q47</f>
        <v>0</v>
      </c>
    </row>
    <row r="48" spans="1:16" ht="16" thickBot="1" x14ac:dyDescent="0.4">
      <c r="A48" s="71">
        <f>draw!A48</f>
        <v>0</v>
      </c>
      <c r="B48" s="71">
        <f>draw!B48</f>
        <v>0</v>
      </c>
      <c r="C48" s="71">
        <f>draw!C48</f>
        <v>0</v>
      </c>
      <c r="D48" s="71">
        <f>draw!D48</f>
        <v>0</v>
      </c>
      <c r="E48" s="71">
        <f>draw!E48</f>
        <v>0</v>
      </c>
      <c r="F48" s="54">
        <f>'scores '!E48</f>
        <v>150</v>
      </c>
      <c r="G48" s="54">
        <f>'scores '!F48</f>
        <v>0</v>
      </c>
      <c r="H48" s="54">
        <f>'scores '!G48</f>
        <v>0</v>
      </c>
      <c r="I48" s="54">
        <f>'scores '!AG48</f>
        <v>2668.4</v>
      </c>
      <c r="J48" s="68">
        <f>'scores '!AH48</f>
        <v>1</v>
      </c>
      <c r="K48" s="68" t="str">
        <f>'scores '!AI48</f>
        <v/>
      </c>
      <c r="L48" s="68" t="str">
        <f>'scores '!AJ48</f>
        <v/>
      </c>
      <c r="M48" s="68" t="str">
        <f>'scores '!AK48</f>
        <v/>
      </c>
      <c r="N48" s="68" t="str">
        <f>'scores '!AL48</f>
        <v/>
      </c>
      <c r="O48" s="68" t="str">
        <f>'scores '!AM48</f>
        <v/>
      </c>
      <c r="P48" s="51">
        <f>draw!Q48</f>
        <v>0</v>
      </c>
    </row>
    <row r="49" spans="1:16" ht="16" thickBot="1" x14ac:dyDescent="0.4">
      <c r="A49" s="71">
        <f>draw!A49</f>
        <v>0</v>
      </c>
      <c r="B49" s="71">
        <f>draw!B49</f>
        <v>0</v>
      </c>
      <c r="C49" s="71">
        <f>draw!C49</f>
        <v>0</v>
      </c>
      <c r="D49" s="71">
        <f>draw!D49</f>
        <v>0</v>
      </c>
      <c r="E49" s="71">
        <f>draw!E49</f>
        <v>0</v>
      </c>
      <c r="F49" s="54">
        <f>'scores '!E49</f>
        <v>150</v>
      </c>
      <c r="G49" s="54">
        <f>'scores '!F49</f>
        <v>0</v>
      </c>
      <c r="H49" s="54">
        <f>'scores '!G49</f>
        <v>0</v>
      </c>
      <c r="I49" s="54">
        <f>'scores '!AG49</f>
        <v>2668.4</v>
      </c>
      <c r="J49" s="68">
        <f>'scores '!AH49</f>
        <v>1</v>
      </c>
      <c r="K49" s="68" t="str">
        <f>'scores '!AI49</f>
        <v/>
      </c>
      <c r="L49" s="68" t="str">
        <f>'scores '!AJ49</f>
        <v/>
      </c>
      <c r="M49" s="68" t="str">
        <f>'scores '!AK49</f>
        <v/>
      </c>
      <c r="N49" s="68" t="str">
        <f>'scores '!AL49</f>
        <v/>
      </c>
      <c r="O49" s="68" t="str">
        <f>'scores '!AM49</f>
        <v/>
      </c>
      <c r="P49" s="51">
        <f>draw!Q49</f>
        <v>0</v>
      </c>
    </row>
    <row r="50" spans="1:16" ht="16" thickBot="1" x14ac:dyDescent="0.4">
      <c r="A50" s="71">
        <f>draw!A50</f>
        <v>0</v>
      </c>
      <c r="B50" s="71">
        <f>draw!B50</f>
        <v>0</v>
      </c>
      <c r="C50" s="71">
        <f>draw!C50</f>
        <v>0</v>
      </c>
      <c r="D50" s="71">
        <f>draw!D50</f>
        <v>0</v>
      </c>
      <c r="E50" s="71">
        <f>draw!E50</f>
        <v>0</v>
      </c>
      <c r="F50" s="54">
        <f>'scores '!E50</f>
        <v>150</v>
      </c>
      <c r="G50" s="54">
        <f>'scores '!F50</f>
        <v>0</v>
      </c>
      <c r="H50" s="54">
        <f>'scores '!G50</f>
        <v>0</v>
      </c>
      <c r="I50" s="54">
        <f>'scores '!AG50</f>
        <v>2668.4</v>
      </c>
      <c r="J50" s="68">
        <f>'scores '!AH50</f>
        <v>1</v>
      </c>
      <c r="K50" s="68" t="str">
        <f>'scores '!AI50</f>
        <v/>
      </c>
      <c r="L50" s="68" t="str">
        <f>'scores '!AJ50</f>
        <v/>
      </c>
      <c r="M50" s="68" t="str">
        <f>'scores '!AK50</f>
        <v/>
      </c>
      <c r="N50" s="68" t="str">
        <f>'scores '!AL50</f>
        <v/>
      </c>
      <c r="O50" s="68" t="str">
        <f>'scores '!AM50</f>
        <v/>
      </c>
      <c r="P50" s="51">
        <f>draw!Q50</f>
        <v>0</v>
      </c>
    </row>
    <row r="51" spans="1:16" ht="16" thickBot="1" x14ac:dyDescent="0.4">
      <c r="A51" s="71">
        <f>draw!A51</f>
        <v>0</v>
      </c>
      <c r="B51" s="71">
        <f>draw!B51</f>
        <v>0</v>
      </c>
      <c r="C51" s="71">
        <f>draw!C51</f>
        <v>0</v>
      </c>
      <c r="D51" s="71">
        <f>draw!D51</f>
        <v>0</v>
      </c>
      <c r="E51" s="71">
        <f>draw!E51</f>
        <v>0</v>
      </c>
      <c r="F51" s="54">
        <f>'scores '!E51</f>
        <v>150</v>
      </c>
      <c r="G51" s="54">
        <f>'scores '!F51</f>
        <v>0</v>
      </c>
      <c r="H51" s="54">
        <f>'scores '!G51</f>
        <v>0</v>
      </c>
      <c r="I51" s="54">
        <f>'scores '!AG51</f>
        <v>2668.4</v>
      </c>
      <c r="J51" s="68">
        <f>'scores '!AH51</f>
        <v>1</v>
      </c>
      <c r="K51" s="68" t="str">
        <f>'scores '!AI51</f>
        <v/>
      </c>
      <c r="L51" s="68" t="str">
        <f>'scores '!AJ51</f>
        <v/>
      </c>
      <c r="M51" s="68" t="str">
        <f>'scores '!AK51</f>
        <v/>
      </c>
      <c r="N51" s="68" t="str">
        <f>'scores '!AL51</f>
        <v/>
      </c>
      <c r="O51" s="68" t="str">
        <f>'scores '!AM51</f>
        <v/>
      </c>
      <c r="P51" s="51">
        <f>draw!Q51</f>
        <v>0</v>
      </c>
    </row>
    <row r="52" spans="1:16" ht="16" thickBot="1" x14ac:dyDescent="0.4">
      <c r="A52" s="71">
        <f>draw!A52</f>
        <v>0</v>
      </c>
      <c r="B52" s="71">
        <f>draw!B52</f>
        <v>0</v>
      </c>
      <c r="C52" s="71">
        <f>draw!C52</f>
        <v>0</v>
      </c>
      <c r="D52" s="71">
        <f>draw!D52</f>
        <v>0</v>
      </c>
      <c r="E52" s="71">
        <f>draw!E52</f>
        <v>0</v>
      </c>
      <c r="F52" s="54">
        <f>'scores '!E52</f>
        <v>150</v>
      </c>
      <c r="G52" s="54">
        <f>'scores '!F52</f>
        <v>0</v>
      </c>
      <c r="H52" s="54">
        <f>'scores '!G52</f>
        <v>0</v>
      </c>
      <c r="I52" s="54">
        <f>'scores '!AG52</f>
        <v>2668.4</v>
      </c>
      <c r="J52" s="68">
        <f>'scores '!AH52</f>
        <v>1</v>
      </c>
      <c r="K52" s="68" t="str">
        <f>'scores '!AI52</f>
        <v/>
      </c>
      <c r="L52" s="68" t="str">
        <f>'scores '!AJ52</f>
        <v/>
      </c>
      <c r="M52" s="68" t="str">
        <f>'scores '!AK52</f>
        <v/>
      </c>
      <c r="N52" s="68" t="str">
        <f>'scores '!AL52</f>
        <v/>
      </c>
      <c r="O52" s="68" t="str">
        <f>'scores '!AM52</f>
        <v/>
      </c>
      <c r="P52" s="51">
        <f>draw!Q52</f>
        <v>0</v>
      </c>
    </row>
    <row r="53" spans="1:16" ht="16" thickBot="1" x14ac:dyDescent="0.4">
      <c r="A53" s="71">
        <f>draw!A53</f>
        <v>0</v>
      </c>
      <c r="B53" s="71">
        <f>draw!B53</f>
        <v>0</v>
      </c>
      <c r="C53" s="71">
        <f>draw!C53</f>
        <v>0</v>
      </c>
      <c r="D53" s="71">
        <f>draw!D53</f>
        <v>0</v>
      </c>
      <c r="E53" s="71">
        <f>draw!E53</f>
        <v>0</v>
      </c>
      <c r="F53" s="54">
        <f>'scores '!E53</f>
        <v>150</v>
      </c>
      <c r="G53" s="54">
        <f>'scores '!F53</f>
        <v>0</v>
      </c>
      <c r="H53" s="54">
        <f>'scores '!G53</f>
        <v>0</v>
      </c>
      <c r="I53" s="54">
        <f>'scores '!AG53</f>
        <v>2668.4</v>
      </c>
      <c r="J53" s="68">
        <f>'scores '!AH53</f>
        <v>1</v>
      </c>
      <c r="K53" s="68" t="str">
        <f>'scores '!AI53</f>
        <v/>
      </c>
      <c r="L53" s="68" t="str">
        <f>'scores '!AJ53</f>
        <v/>
      </c>
      <c r="M53" s="68" t="str">
        <f>'scores '!AK53</f>
        <v/>
      </c>
      <c r="N53" s="68" t="str">
        <f>'scores '!AL53</f>
        <v/>
      </c>
      <c r="O53" s="68" t="str">
        <f>'scores '!AM53</f>
        <v/>
      </c>
      <c r="P53" s="51">
        <f>draw!Q53</f>
        <v>0</v>
      </c>
    </row>
    <row r="54" spans="1:16" ht="16" thickBot="1" x14ac:dyDescent="0.4">
      <c r="A54" s="71">
        <f>draw!A54</f>
        <v>0</v>
      </c>
      <c r="B54" s="71">
        <f>draw!B54</f>
        <v>0</v>
      </c>
      <c r="C54" s="71">
        <f>draw!C54</f>
        <v>0</v>
      </c>
      <c r="D54" s="71">
        <f>draw!D54</f>
        <v>0</v>
      </c>
      <c r="E54" s="71">
        <f>draw!E54</f>
        <v>0</v>
      </c>
      <c r="F54" s="54">
        <f>'scores '!E54</f>
        <v>150</v>
      </c>
      <c r="G54" s="54">
        <f>'scores '!F54</f>
        <v>0</v>
      </c>
      <c r="H54" s="54">
        <f>'scores '!G54</f>
        <v>0</v>
      </c>
      <c r="I54" s="54">
        <f>'scores '!AG54</f>
        <v>2668.4</v>
      </c>
      <c r="J54" s="68">
        <f>'scores '!AH54</f>
        <v>1</v>
      </c>
      <c r="K54" s="68" t="str">
        <f>'scores '!AI54</f>
        <v/>
      </c>
      <c r="L54" s="68" t="str">
        <f>'scores '!AJ54</f>
        <v/>
      </c>
      <c r="M54" s="68" t="str">
        <f>'scores '!AK54</f>
        <v/>
      </c>
      <c r="N54" s="68" t="str">
        <f>'scores '!AL54</f>
        <v/>
      </c>
      <c r="O54" s="68" t="str">
        <f>'scores '!AM54</f>
        <v/>
      </c>
      <c r="P54" s="51">
        <f>draw!Q54</f>
        <v>0</v>
      </c>
    </row>
    <row r="55" spans="1:16" ht="16" thickBot="1" x14ac:dyDescent="0.4">
      <c r="A55" s="71">
        <f>draw!A55</f>
        <v>0</v>
      </c>
      <c r="B55" s="71">
        <f>draw!B55</f>
        <v>0</v>
      </c>
      <c r="C55" s="71">
        <f>draw!C55</f>
        <v>0</v>
      </c>
      <c r="D55" s="71">
        <f>draw!D55</f>
        <v>0</v>
      </c>
      <c r="E55" s="71">
        <f>draw!E55</f>
        <v>0</v>
      </c>
      <c r="F55" s="54">
        <f>'scores '!E55</f>
        <v>150</v>
      </c>
      <c r="G55" s="54">
        <f>'scores '!F55</f>
        <v>0</v>
      </c>
      <c r="H55" s="54">
        <f>'scores '!G55</f>
        <v>0</v>
      </c>
      <c r="I55" s="54">
        <f>'scores '!AG55</f>
        <v>2668.4</v>
      </c>
      <c r="J55" s="68">
        <f>'scores '!AH55</f>
        <v>1</v>
      </c>
      <c r="K55" s="68" t="str">
        <f>'scores '!AI55</f>
        <v/>
      </c>
      <c r="L55" s="68" t="str">
        <f>'scores '!AJ55</f>
        <v/>
      </c>
      <c r="M55" s="68" t="str">
        <f>'scores '!AK55</f>
        <v/>
      </c>
      <c r="N55" s="68" t="str">
        <f>'scores '!AL55</f>
        <v/>
      </c>
      <c r="O55" s="68" t="str">
        <f>'scores '!AM55</f>
        <v/>
      </c>
      <c r="P55" s="51">
        <f>draw!Q55</f>
        <v>0</v>
      </c>
    </row>
    <row r="56" spans="1:16" ht="16" thickBot="1" x14ac:dyDescent="0.4">
      <c r="A56" s="71">
        <f>draw!A56</f>
        <v>0</v>
      </c>
      <c r="B56" s="71">
        <f>draw!B56</f>
        <v>0</v>
      </c>
      <c r="C56" s="71">
        <f>draw!C56</f>
        <v>0</v>
      </c>
      <c r="D56" s="71">
        <f>draw!D56</f>
        <v>0</v>
      </c>
      <c r="E56" s="71">
        <f>draw!E56</f>
        <v>0</v>
      </c>
      <c r="F56" s="54">
        <f>'scores '!E56</f>
        <v>150</v>
      </c>
      <c r="G56" s="54">
        <f>'scores '!F56</f>
        <v>0</v>
      </c>
      <c r="H56" s="54">
        <f>'scores '!G56</f>
        <v>0</v>
      </c>
      <c r="I56" s="54">
        <f>'scores '!AG56</f>
        <v>2668.4</v>
      </c>
      <c r="J56" s="68">
        <f>'scores '!AH56</f>
        <v>1</v>
      </c>
      <c r="K56" s="68" t="str">
        <f>'scores '!AI56</f>
        <v/>
      </c>
      <c r="L56" s="68" t="str">
        <f>'scores '!AJ56</f>
        <v/>
      </c>
      <c r="M56" s="68" t="str">
        <f>'scores '!AK56</f>
        <v/>
      </c>
      <c r="N56" s="68" t="str">
        <f>'scores '!AL56</f>
        <v/>
      </c>
      <c r="O56" s="68" t="str">
        <f>'scores '!AM56</f>
        <v/>
      </c>
      <c r="P56" s="51">
        <f>draw!Q56</f>
        <v>0</v>
      </c>
    </row>
    <row r="57" spans="1:16" ht="16" thickBot="1" x14ac:dyDescent="0.4">
      <c r="A57" s="71">
        <f>draw!A57</f>
        <v>0</v>
      </c>
      <c r="B57" s="71">
        <f>draw!B57</f>
        <v>0</v>
      </c>
      <c r="C57" s="71">
        <f>draw!C57</f>
        <v>0</v>
      </c>
      <c r="D57" s="71">
        <f>draw!D57</f>
        <v>0</v>
      </c>
      <c r="E57" s="71">
        <f>draw!E57</f>
        <v>0</v>
      </c>
      <c r="F57" s="54">
        <f>'scores '!E57</f>
        <v>150</v>
      </c>
      <c r="G57" s="54">
        <f>'scores '!F57</f>
        <v>0</v>
      </c>
      <c r="H57" s="54">
        <f>'scores '!G57</f>
        <v>0</v>
      </c>
      <c r="I57" s="54">
        <f>'scores '!AG57</f>
        <v>2668.4</v>
      </c>
      <c r="J57" s="68">
        <f>'scores '!AH57</f>
        <v>1</v>
      </c>
      <c r="K57" s="68" t="str">
        <f>'scores '!AI57</f>
        <v/>
      </c>
      <c r="L57" s="68" t="str">
        <f>'scores '!AJ57</f>
        <v/>
      </c>
      <c r="M57" s="68" t="str">
        <f>'scores '!AK57</f>
        <v/>
      </c>
      <c r="N57" s="68" t="str">
        <f>'scores '!AL57</f>
        <v/>
      </c>
      <c r="O57" s="68" t="str">
        <f>'scores '!AM57</f>
        <v/>
      </c>
      <c r="P57" s="51">
        <f>draw!Q57</f>
        <v>0</v>
      </c>
    </row>
    <row r="58" spans="1:16" ht="16" thickBot="1" x14ac:dyDescent="0.4">
      <c r="A58" s="71">
        <f>draw!A58</f>
        <v>0</v>
      </c>
      <c r="B58" s="71">
        <f>draw!B58</f>
        <v>0</v>
      </c>
      <c r="C58" s="71">
        <f>draw!C58</f>
        <v>0</v>
      </c>
      <c r="D58" s="71">
        <f>draw!D58</f>
        <v>0</v>
      </c>
      <c r="E58" s="71">
        <f>draw!E58</f>
        <v>0</v>
      </c>
      <c r="F58" s="54">
        <f>'scores '!E58</f>
        <v>150</v>
      </c>
      <c r="G58" s="54">
        <f>'scores '!F58</f>
        <v>0</v>
      </c>
      <c r="H58" s="54">
        <f>'scores '!G58</f>
        <v>0</v>
      </c>
      <c r="I58" s="54">
        <f>'scores '!AG58</f>
        <v>2668.4</v>
      </c>
      <c r="J58" s="68">
        <f>'scores '!AH58</f>
        <v>1</v>
      </c>
      <c r="K58" s="68" t="str">
        <f>'scores '!AI58</f>
        <v/>
      </c>
      <c r="L58" s="68" t="str">
        <f>'scores '!AJ58</f>
        <v/>
      </c>
      <c r="M58" s="68" t="str">
        <f>'scores '!AK58</f>
        <v/>
      </c>
      <c r="N58" s="68" t="str">
        <f>'scores '!AL58</f>
        <v/>
      </c>
      <c r="O58" s="68" t="str">
        <f>'scores '!AM58</f>
        <v/>
      </c>
      <c r="P58" s="51">
        <f>draw!Q58</f>
        <v>0</v>
      </c>
    </row>
    <row r="59" spans="1:16" ht="16" thickBot="1" x14ac:dyDescent="0.4">
      <c r="A59" s="71">
        <f>draw!A59</f>
        <v>0</v>
      </c>
      <c r="B59" s="71">
        <f>draw!B59</f>
        <v>0</v>
      </c>
      <c r="C59" s="71">
        <f>draw!C59</f>
        <v>0</v>
      </c>
      <c r="D59" s="71">
        <f>draw!D59</f>
        <v>0</v>
      </c>
      <c r="E59" s="71">
        <f>draw!E59</f>
        <v>0</v>
      </c>
      <c r="F59" s="54">
        <f>'scores '!E59</f>
        <v>150</v>
      </c>
      <c r="G59" s="54">
        <f>'scores '!F59</f>
        <v>0</v>
      </c>
      <c r="H59" s="54">
        <f>'scores '!G59</f>
        <v>0</v>
      </c>
      <c r="I59" s="54">
        <f>'scores '!AG59</f>
        <v>2668.4</v>
      </c>
      <c r="J59" s="68">
        <f>'scores '!AH59</f>
        <v>1</v>
      </c>
      <c r="K59" s="68" t="str">
        <f>'scores '!AI59</f>
        <v/>
      </c>
      <c r="L59" s="68" t="str">
        <f>'scores '!AJ59</f>
        <v/>
      </c>
      <c r="M59" s="68" t="str">
        <f>'scores '!AK59</f>
        <v/>
      </c>
      <c r="N59" s="68" t="str">
        <f>'scores '!AL59</f>
        <v/>
      </c>
      <c r="O59" s="68" t="str">
        <f>'scores '!AM59</f>
        <v/>
      </c>
      <c r="P59" s="51">
        <f>draw!Q59</f>
        <v>0</v>
      </c>
    </row>
    <row r="60" spans="1:16" ht="16" thickBot="1" x14ac:dyDescent="0.4">
      <c r="A60" s="71">
        <f>draw!A60</f>
        <v>0</v>
      </c>
      <c r="B60" s="71">
        <f>draw!B60</f>
        <v>0</v>
      </c>
      <c r="C60" s="71">
        <f>draw!C60</f>
        <v>0</v>
      </c>
      <c r="D60" s="71">
        <f>draw!D60</f>
        <v>0</v>
      </c>
      <c r="E60" s="71">
        <f>draw!E60</f>
        <v>0</v>
      </c>
      <c r="F60" s="54">
        <f>'scores '!E60</f>
        <v>150</v>
      </c>
      <c r="G60" s="54">
        <f>'scores '!F60</f>
        <v>0</v>
      </c>
      <c r="H60" s="54">
        <f>'scores '!G60</f>
        <v>0</v>
      </c>
      <c r="I60" s="54">
        <f>'scores '!AG60</f>
        <v>2668.4</v>
      </c>
      <c r="J60" s="68">
        <f>'scores '!AH60</f>
        <v>1</v>
      </c>
      <c r="K60" s="68" t="str">
        <f>'scores '!AI60</f>
        <v/>
      </c>
      <c r="L60" s="68" t="str">
        <f>'scores '!AJ60</f>
        <v/>
      </c>
      <c r="M60" s="68" t="str">
        <f>'scores '!AK60</f>
        <v/>
      </c>
      <c r="N60" s="68" t="str">
        <f>'scores '!AL60</f>
        <v/>
      </c>
      <c r="O60" s="68" t="str">
        <f>'scores '!AM60</f>
        <v/>
      </c>
      <c r="P60" s="51">
        <f>draw!Q60</f>
        <v>0</v>
      </c>
    </row>
    <row r="61" spans="1:16" ht="16" thickBot="1" x14ac:dyDescent="0.4">
      <c r="A61" s="71">
        <f>draw!A61</f>
        <v>0</v>
      </c>
      <c r="B61" s="71">
        <f>draw!B61</f>
        <v>0</v>
      </c>
      <c r="C61" s="71">
        <f>draw!C61</f>
        <v>0</v>
      </c>
      <c r="D61" s="71">
        <f>draw!D61</f>
        <v>0</v>
      </c>
      <c r="E61" s="71">
        <f>draw!E61</f>
        <v>0</v>
      </c>
      <c r="F61" s="54">
        <f>'scores '!E61</f>
        <v>150</v>
      </c>
      <c r="G61" s="54">
        <f>'scores '!F61</f>
        <v>0</v>
      </c>
      <c r="H61" s="54">
        <f>'scores '!G61</f>
        <v>0</v>
      </c>
      <c r="I61" s="54">
        <f>'scores '!AG61</f>
        <v>2668.4</v>
      </c>
      <c r="J61" s="68">
        <f>'scores '!AH61</f>
        <v>1</v>
      </c>
      <c r="K61" s="68" t="str">
        <f>'scores '!AI61</f>
        <v/>
      </c>
      <c r="L61" s="68" t="str">
        <f>'scores '!AJ61</f>
        <v/>
      </c>
      <c r="M61" s="68" t="str">
        <f>'scores '!AK61</f>
        <v/>
      </c>
      <c r="N61" s="68" t="str">
        <f>'scores '!AL61</f>
        <v/>
      </c>
      <c r="O61" s="68" t="str">
        <f>'scores '!AM61</f>
        <v/>
      </c>
      <c r="P61" s="51">
        <f>draw!Q61</f>
        <v>0</v>
      </c>
    </row>
    <row r="62" spans="1:16" ht="16" thickBot="1" x14ac:dyDescent="0.4">
      <c r="A62" s="71">
        <f>draw!A62</f>
        <v>0</v>
      </c>
      <c r="B62" s="71">
        <f>draw!B62</f>
        <v>0</v>
      </c>
      <c r="C62" s="71">
        <f>draw!C62</f>
        <v>0</v>
      </c>
      <c r="D62" s="71">
        <f>draw!D62</f>
        <v>0</v>
      </c>
      <c r="E62" s="71">
        <f>draw!E62</f>
        <v>0</v>
      </c>
      <c r="F62" s="54">
        <f>'scores '!E62</f>
        <v>150</v>
      </c>
      <c r="G62" s="54">
        <f>'scores '!F62</f>
        <v>0</v>
      </c>
      <c r="H62" s="54">
        <f>'scores '!G62</f>
        <v>0</v>
      </c>
      <c r="I62" s="54">
        <f>'scores '!AG62</f>
        <v>2668.4</v>
      </c>
      <c r="J62" s="68">
        <f>'scores '!AH62</f>
        <v>1</v>
      </c>
      <c r="K62" s="68" t="str">
        <f>'scores '!AI62</f>
        <v/>
      </c>
      <c r="L62" s="68" t="str">
        <f>'scores '!AJ62</f>
        <v/>
      </c>
      <c r="M62" s="68" t="str">
        <f>'scores '!AK62</f>
        <v/>
      </c>
      <c r="N62" s="68" t="str">
        <f>'scores '!AL62</f>
        <v/>
      </c>
      <c r="O62" s="68" t="str">
        <f>'scores '!AM62</f>
        <v/>
      </c>
      <c r="P62" s="51">
        <f>draw!Q62</f>
        <v>0</v>
      </c>
    </row>
    <row r="63" spans="1:16" ht="16" thickBot="1" x14ac:dyDescent="0.4">
      <c r="A63" s="71">
        <f>draw!A63</f>
        <v>0</v>
      </c>
      <c r="B63" s="71">
        <f>draw!B63</f>
        <v>0</v>
      </c>
      <c r="C63" s="71">
        <f>draw!C63</f>
        <v>0</v>
      </c>
      <c r="D63" s="71">
        <f>draw!D63</f>
        <v>0</v>
      </c>
      <c r="E63" s="71">
        <f>draw!E63</f>
        <v>0</v>
      </c>
      <c r="F63" s="54">
        <f>'scores '!E63</f>
        <v>150</v>
      </c>
      <c r="G63" s="54">
        <f>'scores '!F63</f>
        <v>0</v>
      </c>
      <c r="H63" s="54">
        <f>'scores '!G63</f>
        <v>0</v>
      </c>
      <c r="I63" s="54">
        <f>'scores '!AG63</f>
        <v>2668.4</v>
      </c>
      <c r="J63" s="68">
        <f>'scores '!AH63</f>
        <v>1</v>
      </c>
      <c r="K63" s="68" t="str">
        <f>'scores '!AI63</f>
        <v/>
      </c>
      <c r="L63" s="68" t="str">
        <f>'scores '!AJ63</f>
        <v/>
      </c>
      <c r="M63" s="68" t="str">
        <f>'scores '!AK63</f>
        <v/>
      </c>
      <c r="N63" s="68" t="str">
        <f>'scores '!AL63</f>
        <v/>
      </c>
      <c r="O63" s="68" t="str">
        <f>'scores '!AM63</f>
        <v/>
      </c>
      <c r="P63" s="51">
        <f>draw!Q63</f>
        <v>0</v>
      </c>
    </row>
    <row r="64" spans="1:16" ht="16" thickBot="1" x14ac:dyDescent="0.4">
      <c r="A64" s="71">
        <f>draw!A64</f>
        <v>0</v>
      </c>
      <c r="B64" s="71">
        <f>draw!B64</f>
        <v>0</v>
      </c>
      <c r="C64" s="71">
        <f>draw!C64</f>
        <v>0</v>
      </c>
      <c r="D64" s="71">
        <f>draw!D64</f>
        <v>0</v>
      </c>
      <c r="E64" s="71">
        <f>draw!E64</f>
        <v>0</v>
      </c>
      <c r="F64" s="54">
        <f>'scores '!E64</f>
        <v>150</v>
      </c>
      <c r="G64" s="54">
        <f>'scores '!F64</f>
        <v>0</v>
      </c>
      <c r="H64" s="54">
        <f>'scores '!G64</f>
        <v>0</v>
      </c>
      <c r="I64" s="54">
        <f>'scores '!AG64</f>
        <v>2668.4</v>
      </c>
      <c r="J64" s="68">
        <f>'scores '!AH64</f>
        <v>1</v>
      </c>
      <c r="K64" s="68" t="str">
        <f>'scores '!AI64</f>
        <v/>
      </c>
      <c r="L64" s="68" t="str">
        <f>'scores '!AJ64</f>
        <v/>
      </c>
      <c r="M64" s="68" t="str">
        <f>'scores '!AK64</f>
        <v/>
      </c>
      <c r="N64" s="68" t="str">
        <f>'scores '!AL64</f>
        <v/>
      </c>
      <c r="O64" s="68" t="str">
        <f>'scores '!AM64</f>
        <v/>
      </c>
      <c r="P64" s="51">
        <f>draw!Q64</f>
        <v>0</v>
      </c>
    </row>
    <row r="65" spans="1:16" ht="16" thickBot="1" x14ac:dyDescent="0.4">
      <c r="A65" s="71">
        <f>draw!A65</f>
        <v>0</v>
      </c>
      <c r="B65" s="71">
        <f>draw!B65</f>
        <v>0</v>
      </c>
      <c r="C65" s="71">
        <f>draw!C65</f>
        <v>0</v>
      </c>
      <c r="D65" s="71">
        <f>draw!D65</f>
        <v>0</v>
      </c>
      <c r="E65" s="71">
        <f>draw!E65</f>
        <v>0</v>
      </c>
      <c r="F65" s="54">
        <f>'scores '!E65</f>
        <v>150</v>
      </c>
      <c r="G65" s="54">
        <f>'scores '!F65</f>
        <v>0</v>
      </c>
      <c r="H65" s="54">
        <f>'scores '!G65</f>
        <v>0</v>
      </c>
      <c r="I65" s="54">
        <f>'scores '!AG65</f>
        <v>2668.4</v>
      </c>
      <c r="J65" s="68">
        <f>'scores '!AH65</f>
        <v>1</v>
      </c>
      <c r="K65" s="68" t="str">
        <f>'scores '!AI65</f>
        <v/>
      </c>
      <c r="L65" s="68" t="str">
        <f>'scores '!AJ65</f>
        <v/>
      </c>
      <c r="M65" s="68" t="str">
        <f>'scores '!AK65</f>
        <v/>
      </c>
      <c r="N65" s="68" t="str">
        <f>'scores '!AL65</f>
        <v/>
      </c>
      <c r="O65" s="68" t="str">
        <f>'scores '!AM65</f>
        <v/>
      </c>
      <c r="P65" s="51">
        <f>draw!Q65</f>
        <v>0</v>
      </c>
    </row>
    <row r="66" spans="1:16" ht="16" thickBot="1" x14ac:dyDescent="0.4">
      <c r="A66" s="71">
        <f>draw!A66</f>
        <v>0</v>
      </c>
      <c r="B66" s="71">
        <f>draw!B66</f>
        <v>0</v>
      </c>
      <c r="C66" s="71">
        <f>draw!C66</f>
        <v>0</v>
      </c>
      <c r="D66" s="71">
        <f>draw!D66</f>
        <v>0</v>
      </c>
      <c r="E66" s="71">
        <f>draw!E66</f>
        <v>0</v>
      </c>
      <c r="F66" s="54">
        <f>'scores '!E66</f>
        <v>150</v>
      </c>
      <c r="G66" s="54">
        <f>'scores '!F66</f>
        <v>0</v>
      </c>
      <c r="H66" s="54">
        <f>'scores '!G66</f>
        <v>0</v>
      </c>
      <c r="I66" s="54">
        <f>'scores '!AG66</f>
        <v>2668.4</v>
      </c>
      <c r="J66" s="68">
        <f>'scores '!AH66</f>
        <v>1</v>
      </c>
      <c r="K66" s="68" t="str">
        <f>'scores '!AI66</f>
        <v/>
      </c>
      <c r="L66" s="68" t="str">
        <f>'scores '!AJ66</f>
        <v/>
      </c>
      <c r="M66" s="68" t="str">
        <f>'scores '!AK66</f>
        <v/>
      </c>
      <c r="N66" s="68" t="str">
        <f>'scores '!AL66</f>
        <v/>
      </c>
      <c r="O66" s="68" t="str">
        <f>'scores '!AM66</f>
        <v/>
      </c>
      <c r="P66" s="51">
        <f>draw!Q66</f>
        <v>0</v>
      </c>
    </row>
    <row r="67" spans="1:16" s="58" customFormat="1" ht="16" thickBot="1" x14ac:dyDescent="0.4">
      <c r="A67" s="71">
        <f>draw!A67</f>
        <v>0</v>
      </c>
      <c r="B67" s="71">
        <f>draw!B67</f>
        <v>0</v>
      </c>
      <c r="C67" s="71">
        <f>draw!C67</f>
        <v>0</v>
      </c>
      <c r="D67" s="71">
        <f>draw!D67</f>
        <v>0</v>
      </c>
      <c r="E67" s="71">
        <f>draw!E67</f>
        <v>0</v>
      </c>
      <c r="F67" s="54">
        <f>'scores '!E67</f>
        <v>150</v>
      </c>
      <c r="G67" s="54">
        <f>'scores '!F67</f>
        <v>0</v>
      </c>
      <c r="H67" s="54">
        <f>'scores '!G67</f>
        <v>0</v>
      </c>
      <c r="I67" s="54">
        <f>'scores '!AG67</f>
        <v>2668.4</v>
      </c>
      <c r="J67" s="68">
        <f>'scores '!AH67</f>
        <v>1</v>
      </c>
      <c r="K67" s="68" t="str">
        <f>'scores '!AI67</f>
        <v/>
      </c>
      <c r="L67" s="68" t="str">
        <f>'scores '!AJ67</f>
        <v/>
      </c>
      <c r="M67" s="68" t="str">
        <f>'scores '!AK67</f>
        <v/>
      </c>
      <c r="N67" s="68" t="str">
        <f>'scores '!AL67</f>
        <v/>
      </c>
      <c r="O67" s="68" t="str">
        <f>'scores '!AM67</f>
        <v/>
      </c>
      <c r="P67" s="51">
        <f>draw!Q67</f>
        <v>0</v>
      </c>
    </row>
    <row r="68" spans="1:16" ht="16" thickBot="1" x14ac:dyDescent="0.4">
      <c r="A68" s="71">
        <f>draw!A68</f>
        <v>0</v>
      </c>
      <c r="B68" s="71">
        <f>draw!B68</f>
        <v>0</v>
      </c>
      <c r="C68" s="71">
        <f>draw!C68</f>
        <v>0</v>
      </c>
      <c r="D68" s="71">
        <f>draw!D68</f>
        <v>0</v>
      </c>
      <c r="E68" s="71">
        <f>draw!E68</f>
        <v>0</v>
      </c>
      <c r="F68" s="54">
        <f>'scores '!E68</f>
        <v>0</v>
      </c>
      <c r="G68" s="54">
        <f>'scores '!F68</f>
        <v>0</v>
      </c>
      <c r="H68" s="54">
        <f>'scores '!G68</f>
        <v>0</v>
      </c>
      <c r="I68" s="54">
        <f>'scores '!AG68</f>
        <v>0</v>
      </c>
      <c r="J68" s="68">
        <f>'scores '!AH68</f>
        <v>0</v>
      </c>
      <c r="K68" s="68">
        <f>'scores '!AI68</f>
        <v>0</v>
      </c>
      <c r="L68" s="68">
        <f>'scores '!AJ68</f>
        <v>0</v>
      </c>
      <c r="M68" s="68">
        <f>'scores '!AK68</f>
        <v>0</v>
      </c>
      <c r="N68" s="68">
        <f>'scores '!AL68</f>
        <v>0</v>
      </c>
      <c r="O68" s="68">
        <f>'scores '!AM68</f>
        <v>0</v>
      </c>
      <c r="P68" s="51">
        <f>draw!Q68</f>
        <v>0</v>
      </c>
    </row>
    <row r="69" spans="1:16" ht="16" thickBot="1" x14ac:dyDescent="0.4">
      <c r="A69" s="86" t="str">
        <f>draw!A69</f>
        <v>DURAL PONY CLUB CLOSED ODE 2017</v>
      </c>
      <c r="B69" s="71"/>
      <c r="C69" s="71"/>
      <c r="D69" s="71"/>
      <c r="E69" s="71">
        <f>draw!E69</f>
        <v>0</v>
      </c>
      <c r="F69" s="54">
        <f>'scores '!E69</f>
        <v>0</v>
      </c>
      <c r="G69" s="54">
        <f>'scores '!F69</f>
        <v>0</v>
      </c>
      <c r="H69" s="54">
        <f>'scores '!G69</f>
        <v>0</v>
      </c>
      <c r="I69" s="54">
        <f>'scores '!AG69</f>
        <v>0</v>
      </c>
      <c r="J69" s="68">
        <f>'scores '!AH69</f>
        <v>0</v>
      </c>
      <c r="K69" s="68">
        <f>'scores '!AI69</f>
        <v>0</v>
      </c>
      <c r="L69" s="68">
        <f>'scores '!AJ69</f>
        <v>0</v>
      </c>
      <c r="M69" s="68">
        <f>'scores '!AK69</f>
        <v>0</v>
      </c>
      <c r="N69" s="68">
        <f>'scores '!AL69</f>
        <v>0</v>
      </c>
      <c r="O69" s="68">
        <f>'scores '!AM69</f>
        <v>0</v>
      </c>
      <c r="P69" s="51">
        <f>draw!Q69</f>
        <v>0</v>
      </c>
    </row>
    <row r="70" spans="1:16" ht="47" thickBot="1" x14ac:dyDescent="0.4">
      <c r="A70" s="86" t="str">
        <f>draw!A70</f>
        <v>C Grade</v>
      </c>
      <c r="B70" s="71"/>
      <c r="C70" s="71"/>
      <c r="D70" s="71"/>
      <c r="E70" s="71">
        <f>draw!E70</f>
        <v>0.46249999999999997</v>
      </c>
      <c r="F70" s="54">
        <f>'scores '!E70</f>
        <v>0</v>
      </c>
      <c r="G70" s="54">
        <f>'scores '!F70</f>
        <v>0</v>
      </c>
      <c r="H70" s="54">
        <f>'scores '!G70</f>
        <v>0</v>
      </c>
      <c r="I70" s="54">
        <f>'scores '!AG70</f>
        <v>0</v>
      </c>
      <c r="J70" s="68">
        <f>'scores '!AH70</f>
        <v>0</v>
      </c>
      <c r="K70" s="68" t="str">
        <f>'scores '!AI70</f>
        <v>Placings within Club</v>
      </c>
      <c r="L70" s="68">
        <f>'scores '!AJ70</f>
        <v>0</v>
      </c>
      <c r="M70" s="68">
        <f>'scores '!AK70</f>
        <v>0</v>
      </c>
      <c r="N70" s="68">
        <f>'scores '!AL70</f>
        <v>0</v>
      </c>
      <c r="O70" s="68">
        <f>'scores '!AM70</f>
        <v>0</v>
      </c>
      <c r="P70" s="51">
        <f>draw!Q70</f>
        <v>0</v>
      </c>
    </row>
    <row r="71" spans="1:16" s="60" customFormat="1" ht="31.5" thickBot="1" x14ac:dyDescent="0.4">
      <c r="A71" s="71" t="str">
        <f>draw!A71</f>
        <v>No</v>
      </c>
      <c r="B71" s="71" t="str">
        <f>draw!B71</f>
        <v>Name</v>
      </c>
      <c r="C71" s="71" t="str">
        <f>draw!C71</f>
        <v>Surname</v>
      </c>
      <c r="D71" s="71" t="str">
        <f>draw!D71</f>
        <v>Horse</v>
      </c>
      <c r="E71" s="71" t="str">
        <f>draw!E71</f>
        <v>Club</v>
      </c>
      <c r="F71" s="54" t="str">
        <f>'scores '!E71</f>
        <v>D'age</v>
      </c>
      <c r="G71" s="54" t="str">
        <f>'scores '!F71</f>
        <v>S/J</v>
      </c>
      <c r="H71" s="54" t="str">
        <f>'scores '!G71</f>
        <v>S/J Time</v>
      </c>
      <c r="I71" s="54" t="str">
        <f>'scores '!AG71</f>
        <v>Total</v>
      </c>
      <c r="J71" s="68" t="str">
        <f>'scores '!AH71</f>
        <v>Place</v>
      </c>
      <c r="K71" s="68" t="str">
        <f>'scores '!AI71</f>
        <v>Dural</v>
      </c>
      <c r="L71" s="68" t="str">
        <f>'scores '!AJ71</f>
        <v>ES</v>
      </c>
      <c r="M71" s="68" t="str">
        <f>'scores '!AK71</f>
        <v>Dural (Led)</v>
      </c>
      <c r="N71" s="68" t="str">
        <f>'scores '!AL71</f>
        <v>Other (Led)</v>
      </c>
      <c r="O71" s="68" t="str">
        <f>'scores '!AM71</f>
        <v>Others</v>
      </c>
      <c r="P71" s="51">
        <f>draw!Q71</f>
        <v>0</v>
      </c>
    </row>
    <row r="72" spans="1:16" ht="31.5" thickBot="1" x14ac:dyDescent="0.4">
      <c r="A72" s="71">
        <f>draw!A72</f>
        <v>3</v>
      </c>
      <c r="B72" s="71" t="str">
        <f>draw!B72</f>
        <v>Courtney Williams</v>
      </c>
      <c r="C72" s="71">
        <f>draw!C72</f>
        <v>0</v>
      </c>
      <c r="D72" s="71" t="str">
        <f>draw!D72</f>
        <v>Dexter</v>
      </c>
      <c r="E72" s="71" t="str">
        <f>draw!E72</f>
        <v>DUR</v>
      </c>
      <c r="F72" s="54">
        <f>'scores '!E72</f>
        <v>50.480769230769234</v>
      </c>
      <c r="G72" s="54">
        <f>'scores '!F72</f>
        <v>0</v>
      </c>
      <c r="H72" s="54">
        <f>'scores '!G72</f>
        <v>2</v>
      </c>
      <c r="I72" s="54">
        <f>'scores '!AG72</f>
        <v>108.48076923076923</v>
      </c>
      <c r="J72" s="68">
        <f>'scores '!AH72</f>
        <v>4</v>
      </c>
      <c r="K72" s="68" t="str">
        <f>'scores '!AI72</f>
        <v/>
      </c>
      <c r="L72" s="68" t="str">
        <f>'scores '!AJ72</f>
        <v/>
      </c>
      <c r="M72" s="68" t="str">
        <f>'scores '!AK72</f>
        <v/>
      </c>
      <c r="N72" s="68" t="str">
        <f>'scores '!AL72</f>
        <v/>
      </c>
      <c r="O72" s="68" t="str">
        <f>'scores '!AM72</f>
        <v/>
      </c>
      <c r="P72" s="51">
        <f>draw!Q72</f>
        <v>0</v>
      </c>
    </row>
    <row r="73" spans="1:16" ht="16" thickBot="1" x14ac:dyDescent="0.4">
      <c r="A73" s="71">
        <f>draw!A73</f>
        <v>4</v>
      </c>
      <c r="B73" s="71" t="str">
        <f>draw!B73</f>
        <v>Emily Hankins</v>
      </c>
      <c r="C73" s="71">
        <f>draw!C73</f>
        <v>0</v>
      </c>
      <c r="D73" s="71" t="str">
        <f>draw!D73</f>
        <v>Simba</v>
      </c>
      <c r="E73" s="71" t="str">
        <f>draw!E73</f>
        <v xml:space="preserve">DUR </v>
      </c>
      <c r="F73" s="54">
        <f>'scores '!E73</f>
        <v>49.615384615384613</v>
      </c>
      <c r="G73" s="54">
        <f>'scores '!F73</f>
        <v>0</v>
      </c>
      <c r="H73" s="54">
        <f>'scores '!G73</f>
        <v>0</v>
      </c>
      <c r="I73" s="54" t="str">
        <f>'scores '!AG73</f>
        <v>E</v>
      </c>
      <c r="J73" s="68" t="str">
        <f>'scores '!AH73</f>
        <v>E</v>
      </c>
      <c r="K73" s="68" t="str">
        <f>'scores '!AI73</f>
        <v/>
      </c>
      <c r="L73" s="68" t="str">
        <f>'scores '!AJ73</f>
        <v/>
      </c>
      <c r="M73" s="68" t="str">
        <f>'scores '!AK73</f>
        <v/>
      </c>
      <c r="N73" s="68" t="str">
        <f>'scores '!AL73</f>
        <v/>
      </c>
      <c r="O73" s="68" t="str">
        <f>'scores '!AM73</f>
        <v/>
      </c>
      <c r="P73" s="51">
        <f>draw!Q73</f>
        <v>0</v>
      </c>
    </row>
    <row r="74" spans="1:16" ht="16" thickBot="1" x14ac:dyDescent="0.4">
      <c r="A74" s="71">
        <f>draw!A74</f>
        <v>5</v>
      </c>
      <c r="B74" s="71" t="str">
        <f>draw!B74</f>
        <v xml:space="preserve">Emily Hill </v>
      </c>
      <c r="C74" s="71">
        <f>draw!C74</f>
        <v>0</v>
      </c>
      <c r="D74" s="71" t="str">
        <f>draw!D74</f>
        <v>Wincommander</v>
      </c>
      <c r="E74" s="71" t="str">
        <f>draw!E74</f>
        <v>DUR</v>
      </c>
      <c r="F74" s="54">
        <f>'scores '!E74</f>
        <v>150</v>
      </c>
      <c r="G74" s="54">
        <f>'scores '!F74</f>
        <v>100</v>
      </c>
      <c r="H74" s="54">
        <f>'scores '!G74</f>
        <v>100</v>
      </c>
      <c r="I74" s="54">
        <f>'scores '!AG74</f>
        <v>441.6</v>
      </c>
      <c r="J74" s="68">
        <f>'scores '!AH74</f>
        <v>5</v>
      </c>
      <c r="K74" s="68" t="str">
        <f>'scores '!AI74</f>
        <v/>
      </c>
      <c r="L74" s="68" t="str">
        <f>'scores '!AJ74</f>
        <v/>
      </c>
      <c r="M74" s="68" t="str">
        <f>'scores '!AK74</f>
        <v/>
      </c>
      <c r="N74" s="68" t="str">
        <f>'scores '!AL74</f>
        <v/>
      </c>
      <c r="O74" s="68" t="str">
        <f>'scores '!AM74</f>
        <v/>
      </c>
      <c r="P74" s="51">
        <f>draw!Q74</f>
        <v>0</v>
      </c>
    </row>
    <row r="75" spans="1:16" ht="16" thickBot="1" x14ac:dyDescent="0.4">
      <c r="A75" s="71">
        <f>draw!A75</f>
        <v>6</v>
      </c>
      <c r="B75" s="71" t="str">
        <f>draw!B75</f>
        <v xml:space="preserve">Sarah Harris </v>
      </c>
      <c r="C75" s="71">
        <f>draw!C75</f>
        <v>0</v>
      </c>
      <c r="D75" s="71" t="str">
        <f>draw!D75</f>
        <v>Smoking Bow</v>
      </c>
      <c r="E75" s="71" t="str">
        <f>draw!E75</f>
        <v>ARC</v>
      </c>
      <c r="F75" s="54">
        <f>'scores '!E75</f>
        <v>51.634615384615387</v>
      </c>
      <c r="G75" s="54">
        <f>'scores '!F75</f>
        <v>0</v>
      </c>
      <c r="H75" s="54">
        <f>'scores '!G75</f>
        <v>0</v>
      </c>
      <c r="I75" s="54">
        <f>'scores '!AG75</f>
        <v>51.634615384615387</v>
      </c>
      <c r="J75" s="68">
        <f>'scores '!AH75</f>
        <v>1</v>
      </c>
      <c r="K75" s="68" t="str">
        <f>'scores '!AI75</f>
        <v/>
      </c>
      <c r="L75" s="68" t="str">
        <f>'scores '!AJ75</f>
        <v/>
      </c>
      <c r="M75" s="68" t="str">
        <f>'scores '!AK75</f>
        <v/>
      </c>
      <c r="N75" s="68" t="str">
        <f>'scores '!AL75</f>
        <v/>
      </c>
      <c r="O75" s="68" t="str">
        <f>'scores '!AM75</f>
        <v/>
      </c>
      <c r="P75" s="51">
        <f>draw!Q75</f>
        <v>0</v>
      </c>
    </row>
    <row r="76" spans="1:16" ht="31.5" thickBot="1" x14ac:dyDescent="0.4">
      <c r="A76" s="71">
        <f>draw!A76</f>
        <v>7</v>
      </c>
      <c r="B76" s="71" t="str">
        <f>draw!B76</f>
        <v>Maddie Chappelow</v>
      </c>
      <c r="C76" s="71">
        <f>draw!C76</f>
        <v>0</v>
      </c>
      <c r="D76" s="71" t="str">
        <f>draw!D76</f>
        <v>Jesse</v>
      </c>
      <c r="E76" s="71" t="str">
        <f>draw!E76</f>
        <v>AVO</v>
      </c>
      <c r="F76" s="54">
        <f>'scores '!E76</f>
        <v>150</v>
      </c>
      <c r="G76" s="54">
        <f>'scores '!F76</f>
        <v>100</v>
      </c>
      <c r="H76" s="54">
        <f>'scores '!G76</f>
        <v>100</v>
      </c>
      <c r="I76" s="54">
        <f>'scores '!AG76</f>
        <v>441.6</v>
      </c>
      <c r="J76" s="68">
        <f>'scores '!AH76</f>
        <v>5</v>
      </c>
      <c r="K76" s="68" t="str">
        <f>'scores '!AI76</f>
        <v/>
      </c>
      <c r="L76" s="68" t="str">
        <f>'scores '!AJ76</f>
        <v/>
      </c>
      <c r="M76" s="68" t="str">
        <f>'scores '!AK76</f>
        <v/>
      </c>
      <c r="N76" s="68" t="str">
        <f>'scores '!AL76</f>
        <v/>
      </c>
      <c r="O76" s="68" t="str">
        <f>'scores '!AM76</f>
        <v/>
      </c>
      <c r="P76" s="51">
        <f>draw!Q76</f>
        <v>0</v>
      </c>
    </row>
    <row r="77" spans="1:16" ht="31.5" thickBot="1" x14ac:dyDescent="0.4">
      <c r="A77" s="71">
        <f>draw!A77</f>
        <v>8</v>
      </c>
      <c r="B77" s="71" t="str">
        <f>draw!B77</f>
        <v>Ruby Reeves</v>
      </c>
      <c r="C77" s="71">
        <f>draw!C77</f>
        <v>0</v>
      </c>
      <c r="D77" s="71" t="str">
        <f>draw!D77</f>
        <v>Quinella Des Hayettes</v>
      </c>
      <c r="E77" s="71" t="str">
        <f>draw!E77</f>
        <v>FHPC</v>
      </c>
      <c r="F77" s="54">
        <f>'scores '!E77</f>
        <v>62.596153846153847</v>
      </c>
      <c r="G77" s="54">
        <f>'scores '!F77</f>
        <v>0</v>
      </c>
      <c r="H77" s="54">
        <f>'scores '!G77</f>
        <v>0</v>
      </c>
      <c r="I77" s="54" t="str">
        <f>'scores '!AG77</f>
        <v>E</v>
      </c>
      <c r="J77" s="68" t="str">
        <f>'scores '!AH77</f>
        <v>E</v>
      </c>
      <c r="K77" s="68" t="str">
        <f>'scores '!AI77</f>
        <v/>
      </c>
      <c r="L77" s="68" t="str">
        <f>'scores '!AJ77</f>
        <v/>
      </c>
      <c r="M77" s="68" t="str">
        <f>'scores '!AK77</f>
        <v/>
      </c>
      <c r="N77" s="68" t="str">
        <f>'scores '!AL77</f>
        <v/>
      </c>
      <c r="O77" s="68" t="str">
        <f>'scores '!AM77</f>
        <v/>
      </c>
      <c r="P77" s="51">
        <f>draw!Q77</f>
        <v>0</v>
      </c>
    </row>
    <row r="78" spans="1:16" ht="16" thickBot="1" x14ac:dyDescent="0.4">
      <c r="A78" s="71">
        <f>draw!A78</f>
        <v>9</v>
      </c>
      <c r="B78" s="71" t="str">
        <f>draw!B78</f>
        <v>Brianna McKee</v>
      </c>
      <c r="C78" s="71">
        <f>draw!C78</f>
        <v>0</v>
      </c>
      <c r="D78" s="71" t="str">
        <f>draw!D78</f>
        <v>Little Gum</v>
      </c>
      <c r="E78" s="71" t="str">
        <f>draw!E78</f>
        <v>DUR</v>
      </c>
      <c r="F78" s="54">
        <f>'scores '!E78</f>
        <v>49.03846153846154</v>
      </c>
      <c r="G78" s="54">
        <f>'scores '!F78</f>
        <v>0</v>
      </c>
      <c r="H78" s="54">
        <f>'scores '!G78</f>
        <v>0</v>
      </c>
      <c r="I78" s="54" t="str">
        <f>'scores '!AG78</f>
        <v>E</v>
      </c>
      <c r="J78" s="68" t="str">
        <f>'scores '!AH78</f>
        <v>E</v>
      </c>
      <c r="K78" s="68" t="str">
        <f>'scores '!AI78</f>
        <v/>
      </c>
      <c r="L78" s="68" t="str">
        <f>'scores '!AJ78</f>
        <v/>
      </c>
      <c r="M78" s="68" t="str">
        <f>'scores '!AK78</f>
        <v/>
      </c>
      <c r="N78" s="68" t="str">
        <f>'scores '!AL78</f>
        <v/>
      </c>
      <c r="O78" s="68" t="str">
        <f>'scores '!AM78</f>
        <v/>
      </c>
      <c r="P78" s="51">
        <f>draw!Q78</f>
        <v>0</v>
      </c>
    </row>
    <row r="79" spans="1:16" ht="31.5" thickBot="1" x14ac:dyDescent="0.4">
      <c r="A79" s="71">
        <f>draw!A79</f>
        <v>10</v>
      </c>
      <c r="B79" s="71" t="str">
        <f>draw!B79</f>
        <v>Jasmine Minness</v>
      </c>
      <c r="C79" s="71">
        <f>draw!C79</f>
        <v>0</v>
      </c>
      <c r="D79" s="71" t="str">
        <f>draw!D79</f>
        <v>Navan Morn Breakin</v>
      </c>
      <c r="E79" s="71" t="str">
        <f>draw!E79</f>
        <v>FHPC</v>
      </c>
      <c r="F79" s="54">
        <f>'scores '!E79</f>
        <v>53.942307692307693</v>
      </c>
      <c r="G79" s="54">
        <f>'scores '!F79</f>
        <v>0</v>
      </c>
      <c r="H79" s="54">
        <f>'scores '!G79</f>
        <v>2</v>
      </c>
      <c r="I79" s="54">
        <f>'scores '!AG79</f>
        <v>97.942307692307693</v>
      </c>
      <c r="J79" s="68">
        <f>'scores '!AH79</f>
        <v>3</v>
      </c>
      <c r="K79" s="68" t="str">
        <f>'scores '!AI79</f>
        <v/>
      </c>
      <c r="L79" s="68" t="str">
        <f>'scores '!AJ79</f>
        <v/>
      </c>
      <c r="M79" s="68" t="str">
        <f>'scores '!AK79</f>
        <v/>
      </c>
      <c r="N79" s="68" t="str">
        <f>'scores '!AL79</f>
        <v/>
      </c>
      <c r="O79" s="68" t="str">
        <f>'scores '!AM79</f>
        <v/>
      </c>
      <c r="P79" s="51">
        <f>draw!Q79</f>
        <v>0</v>
      </c>
    </row>
    <row r="80" spans="1:16" ht="31.5" thickBot="1" x14ac:dyDescent="0.4">
      <c r="A80" s="71">
        <f>draw!A80</f>
        <v>11</v>
      </c>
      <c r="B80" s="71" t="str">
        <f>draw!B80</f>
        <v>Mia Stephenson</v>
      </c>
      <c r="C80" s="71">
        <f>draw!C80</f>
        <v>0</v>
      </c>
      <c r="D80" s="71" t="str">
        <f>draw!D80</f>
        <v>Zeus</v>
      </c>
      <c r="E80" s="71" t="str">
        <f>draw!E80</f>
        <v>FHPC</v>
      </c>
      <c r="F80" s="54">
        <f>'scores '!E80</f>
        <v>61.442307692307693</v>
      </c>
      <c r="G80" s="54">
        <f>'scores '!F80</f>
        <v>0</v>
      </c>
      <c r="H80" s="54">
        <f>'scores '!G80</f>
        <v>0</v>
      </c>
      <c r="I80" s="54" t="str">
        <f>'scores '!AG80</f>
        <v>E</v>
      </c>
      <c r="J80" s="68" t="str">
        <f>'scores '!AH80</f>
        <v>E</v>
      </c>
      <c r="K80" s="68" t="str">
        <f>'scores '!AI80</f>
        <v/>
      </c>
      <c r="L80" s="68" t="str">
        <f>'scores '!AJ80</f>
        <v/>
      </c>
      <c r="M80" s="68" t="str">
        <f>'scores '!AK80</f>
        <v/>
      </c>
      <c r="N80" s="68" t="str">
        <f>'scores '!AL80</f>
        <v/>
      </c>
      <c r="O80" s="68" t="str">
        <f>'scores '!AM80</f>
        <v/>
      </c>
      <c r="P80" s="51">
        <f>draw!Q80</f>
        <v>0</v>
      </c>
    </row>
    <row r="81" spans="1:16" ht="31.5" thickBot="1" x14ac:dyDescent="0.4">
      <c r="A81" s="71">
        <f>draw!A81</f>
        <v>12</v>
      </c>
      <c r="B81" s="71" t="str">
        <f>draw!B81</f>
        <v>Brooke Chapman</v>
      </c>
      <c r="C81" s="71">
        <f>draw!C81</f>
        <v>0</v>
      </c>
      <c r="D81" s="71" t="str">
        <f>draw!D81</f>
        <v xml:space="preserve">Highland Promise </v>
      </c>
      <c r="E81" s="71" t="str">
        <f>draw!E81</f>
        <v>AVO</v>
      </c>
      <c r="F81" s="54">
        <f>'scores '!E81</f>
        <v>57.692307692307693</v>
      </c>
      <c r="G81" s="54">
        <f>'scores '!F81</f>
        <v>0</v>
      </c>
      <c r="H81" s="54">
        <f>'scores '!G81</f>
        <v>0</v>
      </c>
      <c r="I81" s="54">
        <f>'scores '!AG81</f>
        <v>70.492307692307691</v>
      </c>
      <c r="J81" s="68">
        <f>'scores '!AH81</f>
        <v>2</v>
      </c>
      <c r="K81" s="68" t="str">
        <f>'scores '!AI81</f>
        <v/>
      </c>
      <c r="L81" s="68" t="str">
        <f>'scores '!AJ81</f>
        <v/>
      </c>
      <c r="M81" s="68" t="str">
        <f>'scores '!AK81</f>
        <v/>
      </c>
      <c r="N81" s="68" t="str">
        <f>'scores '!AL81</f>
        <v/>
      </c>
      <c r="O81" s="68" t="str">
        <f>'scores '!AM81</f>
        <v/>
      </c>
      <c r="P81" s="51">
        <f>draw!Q81</f>
        <v>0</v>
      </c>
    </row>
    <row r="82" spans="1:16" ht="16" thickBot="1" x14ac:dyDescent="0.4">
      <c r="A82" s="71">
        <f>draw!A82</f>
        <v>13</v>
      </c>
      <c r="B82" s="71" t="str">
        <f>draw!B82</f>
        <v>Olivia Jones</v>
      </c>
      <c r="C82" s="71">
        <f>draw!C82</f>
        <v>0</v>
      </c>
      <c r="D82" s="71" t="str">
        <f>draw!D82</f>
        <v>Spy Agency</v>
      </c>
      <c r="E82" s="71" t="str">
        <f>draw!E82</f>
        <v>DUR</v>
      </c>
      <c r="F82" s="54">
        <f>'scores '!E82</f>
        <v>48.461538461538467</v>
      </c>
      <c r="G82" s="54">
        <f>'scores '!F82</f>
        <v>0</v>
      </c>
      <c r="H82" s="54">
        <f>'scores '!G82</f>
        <v>0</v>
      </c>
      <c r="I82" s="54" t="str">
        <f>'scores '!AG82</f>
        <v>E</v>
      </c>
      <c r="J82" s="68" t="str">
        <f>'scores '!AH82</f>
        <v>E</v>
      </c>
      <c r="K82" s="68" t="str">
        <f>'scores '!AI82</f>
        <v/>
      </c>
      <c r="L82" s="68" t="str">
        <f>'scores '!AJ82</f>
        <v/>
      </c>
      <c r="M82" s="68" t="str">
        <f>'scores '!AK82</f>
        <v/>
      </c>
      <c r="N82" s="68" t="str">
        <f>'scores '!AL82</f>
        <v/>
      </c>
      <c r="O82" s="68" t="str">
        <f>'scores '!AM82</f>
        <v/>
      </c>
      <c r="P82" s="51">
        <f>draw!Q82</f>
        <v>0</v>
      </c>
    </row>
    <row r="83" spans="1:16" ht="16" thickBot="1" x14ac:dyDescent="0.4">
      <c r="A83" s="71">
        <f>draw!A83</f>
        <v>0</v>
      </c>
      <c r="B83" s="71">
        <f>draw!B83</f>
        <v>0</v>
      </c>
      <c r="C83" s="71">
        <f>draw!C83</f>
        <v>0</v>
      </c>
      <c r="D83" s="71">
        <f>draw!D83</f>
        <v>0</v>
      </c>
      <c r="E83" s="71">
        <f>draw!E83</f>
        <v>0</v>
      </c>
      <c r="F83" s="54">
        <f>'scores '!E83</f>
        <v>150</v>
      </c>
      <c r="G83" s="54">
        <f>'scores '!F83</f>
        <v>0</v>
      </c>
      <c r="H83" s="54">
        <f>'scores '!G83</f>
        <v>0</v>
      </c>
      <c r="I83" s="54">
        <f>'scores '!AG83</f>
        <v>241.60000000000002</v>
      </c>
      <c r="J83" s="68">
        <f>'scores '!AH83</f>
        <v>5</v>
      </c>
      <c r="K83" s="68" t="str">
        <f>'scores '!AI83</f>
        <v/>
      </c>
      <c r="L83" s="68" t="str">
        <f>'scores '!AJ83</f>
        <v/>
      </c>
      <c r="M83" s="68" t="str">
        <f>'scores '!AK83</f>
        <v/>
      </c>
      <c r="N83" s="68" t="str">
        <f>'scores '!AL83</f>
        <v/>
      </c>
      <c r="O83" s="68" t="str">
        <f>'scores '!AM83</f>
        <v/>
      </c>
      <c r="P83" s="51">
        <f>draw!Q83</f>
        <v>0</v>
      </c>
    </row>
    <row r="84" spans="1:16" ht="16" thickBot="1" x14ac:dyDescent="0.4">
      <c r="A84" s="71">
        <f>draw!A84</f>
        <v>0</v>
      </c>
      <c r="B84" s="71">
        <f>draw!B84</f>
        <v>0</v>
      </c>
      <c r="C84" s="71">
        <f>draw!C84</f>
        <v>0</v>
      </c>
      <c r="D84" s="71">
        <f>draw!D84</f>
        <v>0</v>
      </c>
      <c r="E84" s="71">
        <f>draw!E84</f>
        <v>0</v>
      </c>
      <c r="F84" s="54">
        <f>'scores '!E84</f>
        <v>150</v>
      </c>
      <c r="G84" s="54">
        <f>'scores '!F84</f>
        <v>0</v>
      </c>
      <c r="H84" s="54">
        <f>'scores '!G84</f>
        <v>0</v>
      </c>
      <c r="I84" s="54">
        <f>'scores '!AG84</f>
        <v>241.60000000000002</v>
      </c>
      <c r="J84" s="68">
        <f>'scores '!AH84</f>
        <v>5</v>
      </c>
      <c r="K84" s="68" t="str">
        <f>'scores '!AI84</f>
        <v/>
      </c>
      <c r="L84" s="68" t="str">
        <f>'scores '!AJ84</f>
        <v/>
      </c>
      <c r="M84" s="68" t="str">
        <f>'scores '!AK84</f>
        <v/>
      </c>
      <c r="N84" s="68" t="str">
        <f>'scores '!AL84</f>
        <v/>
      </c>
      <c r="O84" s="68" t="str">
        <f>'scores '!AM84</f>
        <v/>
      </c>
      <c r="P84" s="51">
        <f>draw!Q84</f>
        <v>0</v>
      </c>
    </row>
    <row r="85" spans="1:16" ht="16" thickBot="1" x14ac:dyDescent="0.4">
      <c r="A85" s="71">
        <f>draw!A85</f>
        <v>0</v>
      </c>
      <c r="B85" s="71">
        <f>draw!B85</f>
        <v>0</v>
      </c>
      <c r="C85" s="71">
        <f>draw!C85</f>
        <v>0</v>
      </c>
      <c r="D85" s="71">
        <f>draw!D85</f>
        <v>0</v>
      </c>
      <c r="E85" s="71">
        <f>draw!E85</f>
        <v>0</v>
      </c>
      <c r="F85" s="54">
        <f>'scores '!E85</f>
        <v>150</v>
      </c>
      <c r="G85" s="54">
        <f>'scores '!F85</f>
        <v>0</v>
      </c>
      <c r="H85" s="54">
        <f>'scores '!G85</f>
        <v>0</v>
      </c>
      <c r="I85" s="54">
        <f>'scores '!AG85</f>
        <v>241.60000000000002</v>
      </c>
      <c r="J85" s="68">
        <f>'scores '!AH85</f>
        <v>5</v>
      </c>
      <c r="K85" s="68" t="str">
        <f>'scores '!AI85</f>
        <v/>
      </c>
      <c r="L85" s="68" t="str">
        <f>'scores '!AJ85</f>
        <v/>
      </c>
      <c r="M85" s="68" t="str">
        <f>'scores '!AK85</f>
        <v/>
      </c>
      <c r="N85" s="68" t="str">
        <f>'scores '!AL85</f>
        <v/>
      </c>
      <c r="O85" s="68" t="str">
        <f>'scores '!AM85</f>
        <v/>
      </c>
      <c r="P85" s="51">
        <f>draw!Q85</f>
        <v>0</v>
      </c>
    </row>
    <row r="86" spans="1:16" ht="16" thickBot="1" x14ac:dyDescent="0.4">
      <c r="A86" s="71">
        <f>draw!A86</f>
        <v>0</v>
      </c>
      <c r="B86" s="71">
        <f>draw!B86</f>
        <v>0</v>
      </c>
      <c r="C86" s="71">
        <f>draw!C86</f>
        <v>0</v>
      </c>
      <c r="D86" s="71">
        <f>draw!D86</f>
        <v>0</v>
      </c>
      <c r="E86" s="71">
        <f>draw!E86</f>
        <v>0</v>
      </c>
      <c r="F86" s="54">
        <f>'scores '!E86</f>
        <v>150</v>
      </c>
      <c r="G86" s="54">
        <f>'scores '!F86</f>
        <v>0</v>
      </c>
      <c r="H86" s="54">
        <f>'scores '!G86</f>
        <v>0</v>
      </c>
      <c r="I86" s="54">
        <f>'scores '!AG86</f>
        <v>241.60000000000002</v>
      </c>
      <c r="J86" s="68">
        <f>'scores '!AH86</f>
        <v>5</v>
      </c>
      <c r="K86" s="68" t="str">
        <f>'scores '!AI86</f>
        <v/>
      </c>
      <c r="L86" s="68" t="str">
        <f>'scores '!AJ86</f>
        <v/>
      </c>
      <c r="M86" s="68" t="str">
        <f>'scores '!AK86</f>
        <v/>
      </c>
      <c r="N86" s="68" t="str">
        <f>'scores '!AL86</f>
        <v/>
      </c>
      <c r="O86" s="68" t="str">
        <f>'scores '!AM86</f>
        <v/>
      </c>
      <c r="P86" s="51">
        <f>draw!Q86</f>
        <v>0</v>
      </c>
    </row>
    <row r="87" spans="1:16" ht="16" thickBot="1" x14ac:dyDescent="0.4">
      <c r="A87" s="71">
        <f>draw!A87</f>
        <v>0</v>
      </c>
      <c r="B87" s="71">
        <f>draw!B87</f>
        <v>0</v>
      </c>
      <c r="C87" s="71">
        <f>draw!C87</f>
        <v>0</v>
      </c>
      <c r="D87" s="71">
        <f>draw!D87</f>
        <v>0</v>
      </c>
      <c r="E87" s="71">
        <f>draw!E87</f>
        <v>0</v>
      </c>
      <c r="F87" s="54">
        <f>'scores '!E87</f>
        <v>150</v>
      </c>
      <c r="G87" s="54">
        <f>'scores '!F87</f>
        <v>0</v>
      </c>
      <c r="H87" s="54">
        <f>'scores '!G87</f>
        <v>0</v>
      </c>
      <c r="I87" s="54">
        <f>'scores '!AG87</f>
        <v>241.60000000000002</v>
      </c>
      <c r="J87" s="68">
        <f>'scores '!AH87</f>
        <v>5</v>
      </c>
      <c r="K87" s="68" t="str">
        <f>'scores '!AI87</f>
        <v/>
      </c>
      <c r="L87" s="68" t="str">
        <f>'scores '!AJ87</f>
        <v/>
      </c>
      <c r="M87" s="68" t="str">
        <f>'scores '!AK87</f>
        <v/>
      </c>
      <c r="N87" s="68" t="str">
        <f>'scores '!AL87</f>
        <v/>
      </c>
      <c r="O87" s="68" t="str">
        <f>'scores '!AM87</f>
        <v/>
      </c>
      <c r="P87" s="51">
        <f>draw!Q87</f>
        <v>0</v>
      </c>
    </row>
    <row r="88" spans="1:16" ht="16" thickBot="1" x14ac:dyDescent="0.4">
      <c r="A88" s="71">
        <f>draw!A88</f>
        <v>0</v>
      </c>
      <c r="B88" s="71">
        <f>draw!B88</f>
        <v>0</v>
      </c>
      <c r="C88" s="71">
        <f>draw!C88</f>
        <v>0</v>
      </c>
      <c r="D88" s="71">
        <f>draw!D88</f>
        <v>0</v>
      </c>
      <c r="E88" s="71">
        <f>draw!E88</f>
        <v>0</v>
      </c>
      <c r="F88" s="54">
        <f>'scores '!E88</f>
        <v>150</v>
      </c>
      <c r="G88" s="54">
        <f>'scores '!F88</f>
        <v>0</v>
      </c>
      <c r="H88" s="54">
        <f>'scores '!G88</f>
        <v>0</v>
      </c>
      <c r="I88" s="54">
        <f>'scores '!AG88</f>
        <v>241.60000000000002</v>
      </c>
      <c r="J88" s="68">
        <f>'scores '!AH88</f>
        <v>5</v>
      </c>
      <c r="K88" s="68" t="str">
        <f>'scores '!AI88</f>
        <v/>
      </c>
      <c r="L88" s="68" t="str">
        <f>'scores '!AJ88</f>
        <v/>
      </c>
      <c r="M88" s="68" t="str">
        <f>'scores '!AK88</f>
        <v/>
      </c>
      <c r="N88" s="68" t="str">
        <f>'scores '!AL88</f>
        <v/>
      </c>
      <c r="O88" s="68" t="str">
        <f>'scores '!AM88</f>
        <v/>
      </c>
      <c r="P88" s="51">
        <f>draw!Q88</f>
        <v>0</v>
      </c>
    </row>
    <row r="89" spans="1:16" ht="16" thickBot="1" x14ac:dyDescent="0.4">
      <c r="A89" s="71">
        <f>draw!A89</f>
        <v>0</v>
      </c>
      <c r="B89" s="71">
        <f>draw!B89</f>
        <v>0</v>
      </c>
      <c r="C89" s="71">
        <f>draw!C89</f>
        <v>0</v>
      </c>
      <c r="D89" s="71">
        <f>draw!D89</f>
        <v>0</v>
      </c>
      <c r="E89" s="71">
        <f>draw!E89</f>
        <v>0</v>
      </c>
      <c r="F89" s="54">
        <f>'scores '!E89</f>
        <v>150</v>
      </c>
      <c r="G89" s="54">
        <f>'scores '!F89</f>
        <v>0</v>
      </c>
      <c r="H89" s="54">
        <f>'scores '!G89</f>
        <v>0</v>
      </c>
      <c r="I89" s="54">
        <f>'scores '!AG89</f>
        <v>241.60000000000002</v>
      </c>
      <c r="J89" s="68">
        <f>'scores '!AH89</f>
        <v>5</v>
      </c>
      <c r="K89" s="68" t="str">
        <f>'scores '!AI89</f>
        <v/>
      </c>
      <c r="L89" s="68" t="str">
        <f>'scores '!AJ89</f>
        <v/>
      </c>
      <c r="M89" s="68" t="str">
        <f>'scores '!AK89</f>
        <v/>
      </c>
      <c r="N89" s="68" t="str">
        <f>'scores '!AL89</f>
        <v/>
      </c>
      <c r="O89" s="68" t="str">
        <f>'scores '!AM89</f>
        <v/>
      </c>
      <c r="P89" s="51">
        <f>draw!Q89</f>
        <v>0</v>
      </c>
    </row>
    <row r="90" spans="1:16" ht="16" thickBot="1" x14ac:dyDescent="0.4">
      <c r="A90" s="71">
        <f>draw!A90</f>
        <v>0</v>
      </c>
      <c r="B90" s="71">
        <f>draw!B90</f>
        <v>0</v>
      </c>
      <c r="C90" s="71">
        <f>draw!C90</f>
        <v>0</v>
      </c>
      <c r="D90" s="71">
        <f>draw!D90</f>
        <v>0</v>
      </c>
      <c r="E90" s="71">
        <f>draw!E90</f>
        <v>0</v>
      </c>
      <c r="F90" s="54">
        <f>'scores '!E90</f>
        <v>150</v>
      </c>
      <c r="G90" s="54">
        <f>'scores '!F90</f>
        <v>0</v>
      </c>
      <c r="H90" s="54">
        <f>'scores '!G90</f>
        <v>0</v>
      </c>
      <c r="I90" s="54">
        <f>'scores '!AG90</f>
        <v>241.60000000000002</v>
      </c>
      <c r="J90" s="68">
        <f>'scores '!AH90</f>
        <v>5</v>
      </c>
      <c r="K90" s="68" t="str">
        <f>'scores '!AI90</f>
        <v/>
      </c>
      <c r="L90" s="68" t="str">
        <f>'scores '!AJ90</f>
        <v/>
      </c>
      <c r="M90" s="68" t="str">
        <f>'scores '!AK90</f>
        <v/>
      </c>
      <c r="N90" s="68" t="str">
        <f>'scores '!AL90</f>
        <v/>
      </c>
      <c r="O90" s="68" t="str">
        <f>'scores '!AM90</f>
        <v/>
      </c>
      <c r="P90" s="51">
        <f>draw!Q90</f>
        <v>0</v>
      </c>
    </row>
    <row r="91" spans="1:16" ht="16" thickBot="1" x14ac:dyDescent="0.4">
      <c r="A91" s="71">
        <f>draw!A91</f>
        <v>0</v>
      </c>
      <c r="B91" s="71">
        <f>draw!B91</f>
        <v>0</v>
      </c>
      <c r="C91" s="71">
        <f>draw!C91</f>
        <v>0</v>
      </c>
      <c r="D91" s="71">
        <f>draw!D91</f>
        <v>0</v>
      </c>
      <c r="E91" s="71">
        <f>draw!E91</f>
        <v>0</v>
      </c>
      <c r="F91" s="54">
        <f>'scores '!E91</f>
        <v>150</v>
      </c>
      <c r="G91" s="54">
        <f>'scores '!F91</f>
        <v>0</v>
      </c>
      <c r="H91" s="54">
        <f>'scores '!G91</f>
        <v>0</v>
      </c>
      <c r="I91" s="54">
        <f>'scores '!AG91</f>
        <v>241.60000000000002</v>
      </c>
      <c r="J91" s="68">
        <f>'scores '!AH91</f>
        <v>5</v>
      </c>
      <c r="K91" s="68" t="str">
        <f>'scores '!AI91</f>
        <v/>
      </c>
      <c r="L91" s="68" t="str">
        <f>'scores '!AJ91</f>
        <v/>
      </c>
      <c r="M91" s="68" t="str">
        <f>'scores '!AK91</f>
        <v/>
      </c>
      <c r="N91" s="68" t="str">
        <f>'scores '!AL91</f>
        <v/>
      </c>
      <c r="O91" s="68" t="str">
        <f>'scores '!AM91</f>
        <v/>
      </c>
      <c r="P91" s="51">
        <f>draw!Q91</f>
        <v>0</v>
      </c>
    </row>
    <row r="92" spans="1:16" ht="16" thickBot="1" x14ac:dyDescent="0.4">
      <c r="A92" s="71">
        <f>draw!A92</f>
        <v>0</v>
      </c>
      <c r="B92" s="71">
        <f>draw!B92</f>
        <v>0</v>
      </c>
      <c r="C92" s="71">
        <f>draw!C92</f>
        <v>0</v>
      </c>
      <c r="D92" s="71">
        <f>draw!D92</f>
        <v>0</v>
      </c>
      <c r="E92" s="71">
        <f>draw!E92</f>
        <v>0</v>
      </c>
      <c r="F92" s="54">
        <f>'scores '!E92</f>
        <v>150</v>
      </c>
      <c r="G92" s="54">
        <f>'scores '!F92</f>
        <v>0</v>
      </c>
      <c r="H92" s="54">
        <f>'scores '!G92</f>
        <v>0</v>
      </c>
      <c r="I92" s="54">
        <f>'scores '!AG92</f>
        <v>241.60000000000002</v>
      </c>
      <c r="J92" s="68">
        <f>'scores '!AH92</f>
        <v>5</v>
      </c>
      <c r="K92" s="68" t="str">
        <f>'scores '!AI92</f>
        <v/>
      </c>
      <c r="L92" s="68" t="str">
        <f>'scores '!AJ92</f>
        <v/>
      </c>
      <c r="M92" s="68" t="str">
        <f>'scores '!AK92</f>
        <v/>
      </c>
      <c r="N92" s="68" t="str">
        <f>'scores '!AL92</f>
        <v/>
      </c>
      <c r="O92" s="68" t="str">
        <f>'scores '!AM92</f>
        <v/>
      </c>
      <c r="P92" s="51">
        <f>draw!Q92</f>
        <v>0</v>
      </c>
    </row>
    <row r="93" spans="1:16" ht="16" thickBot="1" x14ac:dyDescent="0.4">
      <c r="A93" s="71">
        <f>draw!A93</f>
        <v>0</v>
      </c>
      <c r="B93" s="71">
        <f>draw!B93</f>
        <v>0</v>
      </c>
      <c r="C93" s="71">
        <f>draw!C93</f>
        <v>0</v>
      </c>
      <c r="D93" s="71">
        <f>draw!D93</f>
        <v>0</v>
      </c>
      <c r="E93" s="71">
        <f>draw!E93</f>
        <v>0</v>
      </c>
      <c r="F93" s="54">
        <f>'scores '!E93</f>
        <v>150</v>
      </c>
      <c r="G93" s="54">
        <f>'scores '!F93</f>
        <v>0</v>
      </c>
      <c r="H93" s="54">
        <f>'scores '!G93</f>
        <v>0</v>
      </c>
      <c r="I93" s="54">
        <f>'scores '!AG93</f>
        <v>241.60000000000002</v>
      </c>
      <c r="J93" s="68">
        <f>'scores '!AH93</f>
        <v>5</v>
      </c>
      <c r="K93" s="68" t="str">
        <f>'scores '!AI93</f>
        <v/>
      </c>
      <c r="L93" s="68" t="str">
        <f>'scores '!AJ93</f>
        <v/>
      </c>
      <c r="M93" s="68" t="str">
        <f>'scores '!AK93</f>
        <v/>
      </c>
      <c r="N93" s="68" t="str">
        <f>'scores '!AL93</f>
        <v/>
      </c>
      <c r="O93" s="68" t="str">
        <f>'scores '!AM93</f>
        <v/>
      </c>
      <c r="P93" s="51">
        <f>draw!Q93</f>
        <v>0</v>
      </c>
    </row>
    <row r="94" spans="1:16" ht="16" thickBot="1" x14ac:dyDescent="0.4">
      <c r="A94" s="71">
        <f>draw!A94</f>
        <v>0</v>
      </c>
      <c r="B94" s="71">
        <f>draw!B94</f>
        <v>0</v>
      </c>
      <c r="C94" s="71">
        <f>draw!C94</f>
        <v>0</v>
      </c>
      <c r="D94" s="71">
        <f>draw!D94</f>
        <v>0</v>
      </c>
      <c r="E94" s="71">
        <f>draw!E94</f>
        <v>0</v>
      </c>
      <c r="F94" s="54">
        <f>'scores '!E94</f>
        <v>150</v>
      </c>
      <c r="G94" s="54">
        <f>'scores '!F94</f>
        <v>0</v>
      </c>
      <c r="H94" s="54">
        <f>'scores '!G94</f>
        <v>0</v>
      </c>
      <c r="I94" s="54">
        <f>'scores '!AG94</f>
        <v>241.60000000000002</v>
      </c>
      <c r="J94" s="68">
        <f>'scores '!AH94</f>
        <v>5</v>
      </c>
      <c r="K94" s="68" t="str">
        <f>'scores '!AI94</f>
        <v/>
      </c>
      <c r="L94" s="68" t="str">
        <f>'scores '!AJ94</f>
        <v/>
      </c>
      <c r="M94" s="68" t="str">
        <f>'scores '!AK94</f>
        <v/>
      </c>
      <c r="N94" s="68" t="str">
        <f>'scores '!AL94</f>
        <v/>
      </c>
      <c r="O94" s="68" t="str">
        <f>'scores '!AM94</f>
        <v/>
      </c>
      <c r="P94" s="51">
        <f>draw!Q94</f>
        <v>0</v>
      </c>
    </row>
    <row r="95" spans="1:16" ht="16" thickBot="1" x14ac:dyDescent="0.4">
      <c r="A95" s="71">
        <f>draw!A95</f>
        <v>0</v>
      </c>
      <c r="B95" s="71">
        <f>draw!B95</f>
        <v>0</v>
      </c>
      <c r="C95" s="71">
        <f>draw!C95</f>
        <v>0</v>
      </c>
      <c r="D95" s="71">
        <f>draw!D95</f>
        <v>0</v>
      </c>
      <c r="E95" s="71">
        <f>draw!E95</f>
        <v>0</v>
      </c>
      <c r="F95" s="54">
        <f>'scores '!E95</f>
        <v>150</v>
      </c>
      <c r="G95" s="54">
        <f>'scores '!F95</f>
        <v>0</v>
      </c>
      <c r="H95" s="54">
        <f>'scores '!G95</f>
        <v>0</v>
      </c>
      <c r="I95" s="54">
        <f>'scores '!AG95</f>
        <v>241.60000000000002</v>
      </c>
      <c r="J95" s="68">
        <f>'scores '!AH95</f>
        <v>5</v>
      </c>
      <c r="K95" s="68" t="str">
        <f>'scores '!AI95</f>
        <v/>
      </c>
      <c r="L95" s="68" t="str">
        <f>'scores '!AJ95</f>
        <v/>
      </c>
      <c r="M95" s="68" t="str">
        <f>'scores '!AK95</f>
        <v/>
      </c>
      <c r="N95" s="68" t="str">
        <f>'scores '!AL95</f>
        <v/>
      </c>
      <c r="O95" s="68" t="str">
        <f>'scores '!AM95</f>
        <v/>
      </c>
      <c r="P95" s="51">
        <f>draw!Q95</f>
        <v>0</v>
      </c>
    </row>
    <row r="96" spans="1:16" ht="16" thickBot="1" x14ac:dyDescent="0.4">
      <c r="A96" s="71">
        <f>draw!A96</f>
        <v>0</v>
      </c>
      <c r="B96" s="71">
        <f>draw!B96</f>
        <v>0</v>
      </c>
      <c r="C96" s="71">
        <f>draw!C96</f>
        <v>0</v>
      </c>
      <c r="D96" s="71">
        <f>draw!D96</f>
        <v>0</v>
      </c>
      <c r="E96" s="71">
        <f>draw!E96</f>
        <v>0</v>
      </c>
      <c r="F96" s="54">
        <f>'scores '!E96</f>
        <v>150</v>
      </c>
      <c r="G96" s="54">
        <f>'scores '!F96</f>
        <v>0</v>
      </c>
      <c r="H96" s="54">
        <f>'scores '!G96</f>
        <v>0</v>
      </c>
      <c r="I96" s="54">
        <f>'scores '!AG96</f>
        <v>241.60000000000002</v>
      </c>
      <c r="J96" s="68">
        <f>'scores '!AH96</f>
        <v>5</v>
      </c>
      <c r="K96" s="68" t="str">
        <f>'scores '!AI96</f>
        <v/>
      </c>
      <c r="L96" s="68" t="str">
        <f>'scores '!AJ96</f>
        <v/>
      </c>
      <c r="M96" s="68" t="str">
        <f>'scores '!AK96</f>
        <v/>
      </c>
      <c r="N96" s="68" t="str">
        <f>'scores '!AL96</f>
        <v/>
      </c>
      <c r="O96" s="68" t="str">
        <f>'scores '!AM96</f>
        <v/>
      </c>
      <c r="P96" s="51">
        <f>draw!Q96</f>
        <v>0</v>
      </c>
    </row>
    <row r="97" spans="1:16" ht="16" thickBot="1" x14ac:dyDescent="0.4">
      <c r="A97" s="71">
        <f>draw!A97</f>
        <v>0</v>
      </c>
      <c r="B97" s="71">
        <f>draw!B97</f>
        <v>0</v>
      </c>
      <c r="C97" s="71">
        <f>draw!C97</f>
        <v>0</v>
      </c>
      <c r="D97" s="71">
        <f>draw!D97</f>
        <v>0</v>
      </c>
      <c r="E97" s="71">
        <f>draw!E97</f>
        <v>0</v>
      </c>
      <c r="F97" s="54">
        <f>'scores '!E97</f>
        <v>150</v>
      </c>
      <c r="G97" s="54">
        <f>'scores '!F97</f>
        <v>0</v>
      </c>
      <c r="H97" s="54">
        <f>'scores '!G97</f>
        <v>0</v>
      </c>
      <c r="I97" s="54">
        <f>'scores '!AG97</f>
        <v>241.60000000000002</v>
      </c>
      <c r="J97" s="68">
        <f>'scores '!AH97</f>
        <v>5</v>
      </c>
      <c r="K97" s="68" t="str">
        <f>'scores '!AI97</f>
        <v/>
      </c>
      <c r="L97" s="68" t="str">
        <f>'scores '!AJ97</f>
        <v/>
      </c>
      <c r="M97" s="68" t="str">
        <f>'scores '!AK97</f>
        <v/>
      </c>
      <c r="N97" s="68" t="str">
        <f>'scores '!AL97</f>
        <v/>
      </c>
      <c r="O97" s="68" t="str">
        <f>'scores '!AM97</f>
        <v/>
      </c>
      <c r="P97" s="51">
        <f>draw!Q97</f>
        <v>0</v>
      </c>
    </row>
    <row r="98" spans="1:16" ht="16" thickBot="1" x14ac:dyDescent="0.4">
      <c r="A98" s="71">
        <f>draw!A98</f>
        <v>0</v>
      </c>
      <c r="B98" s="71">
        <f>draw!B98</f>
        <v>0</v>
      </c>
      <c r="C98" s="71">
        <f>draw!C98</f>
        <v>0</v>
      </c>
      <c r="D98" s="71">
        <f>draw!D98</f>
        <v>0</v>
      </c>
      <c r="E98" s="71">
        <f>draw!E98</f>
        <v>0</v>
      </c>
      <c r="F98" s="54">
        <f>'scores '!E98</f>
        <v>150</v>
      </c>
      <c r="G98" s="54">
        <f>'scores '!F98</f>
        <v>0</v>
      </c>
      <c r="H98" s="54">
        <f>'scores '!G98</f>
        <v>0</v>
      </c>
      <c r="I98" s="54">
        <f>'scores '!AG98</f>
        <v>241.60000000000002</v>
      </c>
      <c r="J98" s="68">
        <f>'scores '!AH98</f>
        <v>5</v>
      </c>
      <c r="K98" s="68" t="str">
        <f>'scores '!AI98</f>
        <v/>
      </c>
      <c r="L98" s="68" t="str">
        <f>'scores '!AJ98</f>
        <v/>
      </c>
      <c r="M98" s="68" t="str">
        <f>'scores '!AK98</f>
        <v/>
      </c>
      <c r="N98" s="68" t="str">
        <f>'scores '!AL98</f>
        <v/>
      </c>
      <c r="O98" s="68" t="str">
        <f>'scores '!AM98</f>
        <v/>
      </c>
      <c r="P98" s="51">
        <f>draw!Q98</f>
        <v>0</v>
      </c>
    </row>
    <row r="99" spans="1:16" ht="16" thickBot="1" x14ac:dyDescent="0.4">
      <c r="A99" s="71">
        <f>draw!A99</f>
        <v>0</v>
      </c>
      <c r="B99" s="71">
        <f>draw!B99</f>
        <v>0</v>
      </c>
      <c r="C99" s="71">
        <f>draw!C99</f>
        <v>0</v>
      </c>
      <c r="D99" s="71">
        <f>draw!D99</f>
        <v>0</v>
      </c>
      <c r="E99" s="71">
        <f>draw!E99</f>
        <v>0</v>
      </c>
      <c r="F99" s="54">
        <f>'scores '!E99</f>
        <v>150</v>
      </c>
      <c r="G99" s="54">
        <f>'scores '!F99</f>
        <v>0</v>
      </c>
      <c r="H99" s="54">
        <f>'scores '!G99</f>
        <v>0</v>
      </c>
      <c r="I99" s="54">
        <f>'scores '!AG99</f>
        <v>241.60000000000002</v>
      </c>
      <c r="J99" s="68">
        <f>'scores '!AH99</f>
        <v>5</v>
      </c>
      <c r="K99" s="68" t="str">
        <f>'scores '!AI99</f>
        <v/>
      </c>
      <c r="L99" s="68" t="str">
        <f>'scores '!AJ99</f>
        <v/>
      </c>
      <c r="M99" s="68" t="str">
        <f>'scores '!AK99</f>
        <v/>
      </c>
      <c r="N99" s="68" t="str">
        <f>'scores '!AL99</f>
        <v/>
      </c>
      <c r="O99" s="68" t="str">
        <f>'scores '!AM99</f>
        <v/>
      </c>
      <c r="P99" s="51">
        <f>draw!Q99</f>
        <v>0</v>
      </c>
    </row>
    <row r="100" spans="1:16" s="61" customFormat="1" ht="16" thickBot="1" x14ac:dyDescent="0.4">
      <c r="A100" s="71">
        <f>draw!A100</f>
        <v>0</v>
      </c>
      <c r="B100" s="71">
        <f>draw!B100</f>
        <v>0</v>
      </c>
      <c r="C100" s="71">
        <f>draw!C100</f>
        <v>0</v>
      </c>
      <c r="D100" s="71">
        <f>draw!D100</f>
        <v>0</v>
      </c>
      <c r="E100" s="71">
        <f>draw!E100</f>
        <v>0</v>
      </c>
      <c r="F100" s="54">
        <f>'scores '!E100</f>
        <v>150</v>
      </c>
      <c r="G100" s="54">
        <f>'scores '!F100</f>
        <v>0</v>
      </c>
      <c r="H100" s="54">
        <f>'scores '!G100</f>
        <v>0</v>
      </c>
      <c r="I100" s="54">
        <f>'scores '!AG100</f>
        <v>241.60000000000002</v>
      </c>
      <c r="J100" s="68">
        <f>'scores '!AH100</f>
        <v>5</v>
      </c>
      <c r="K100" s="68" t="str">
        <f>'scores '!AI100</f>
        <v/>
      </c>
      <c r="L100" s="68" t="str">
        <f>'scores '!AJ100</f>
        <v/>
      </c>
      <c r="M100" s="68" t="str">
        <f>'scores '!AK100</f>
        <v/>
      </c>
      <c r="N100" s="68" t="str">
        <f>'scores '!AL100</f>
        <v/>
      </c>
      <c r="O100" s="68" t="str">
        <f>'scores '!AM100</f>
        <v/>
      </c>
      <c r="P100" s="51">
        <f>draw!Q100</f>
        <v>0</v>
      </c>
    </row>
    <row r="101" spans="1:16" s="58" customFormat="1" ht="16" thickBot="1" x14ac:dyDescent="0.4">
      <c r="A101" s="71">
        <f>draw!A101</f>
        <v>0</v>
      </c>
      <c r="B101" s="71">
        <f>draw!B101</f>
        <v>0</v>
      </c>
      <c r="C101" s="71">
        <f>draw!C101</f>
        <v>0</v>
      </c>
      <c r="D101" s="71">
        <f>draw!D101</f>
        <v>0</v>
      </c>
      <c r="E101" s="71">
        <f>draw!E101</f>
        <v>0</v>
      </c>
      <c r="F101" s="54">
        <f>'scores '!E101</f>
        <v>150</v>
      </c>
      <c r="G101" s="54">
        <f>'scores '!F101</f>
        <v>0</v>
      </c>
      <c r="H101" s="54">
        <f>'scores '!G101</f>
        <v>0</v>
      </c>
      <c r="I101" s="54">
        <f>'scores '!AG101</f>
        <v>241.60000000000002</v>
      </c>
      <c r="J101" s="68">
        <f>'scores '!AH101</f>
        <v>5</v>
      </c>
      <c r="K101" s="68" t="str">
        <f>'scores '!AI101</f>
        <v/>
      </c>
      <c r="L101" s="68" t="str">
        <f>'scores '!AJ101</f>
        <v/>
      </c>
      <c r="M101" s="68" t="str">
        <f>'scores '!AK101</f>
        <v/>
      </c>
      <c r="N101" s="68" t="str">
        <f>'scores '!AL101</f>
        <v/>
      </c>
      <c r="O101" s="68" t="str">
        <f>'scores '!AM101</f>
        <v/>
      </c>
      <c r="P101" s="51">
        <f>draw!Q101</f>
        <v>0</v>
      </c>
    </row>
    <row r="102" spans="1:16" ht="16" thickBot="1" x14ac:dyDescent="0.4">
      <c r="A102" s="71">
        <f>draw!A102</f>
        <v>0</v>
      </c>
      <c r="B102" s="71">
        <f>draw!B102</f>
        <v>0</v>
      </c>
      <c r="C102" s="71">
        <f>draw!C102</f>
        <v>0</v>
      </c>
      <c r="D102" s="71">
        <f>draw!D102</f>
        <v>0</v>
      </c>
      <c r="E102" s="71">
        <f>draw!E102</f>
        <v>0</v>
      </c>
      <c r="F102" s="54">
        <f>'scores '!E102</f>
        <v>0</v>
      </c>
      <c r="G102" s="54">
        <f>'scores '!F102</f>
        <v>0</v>
      </c>
      <c r="H102" s="54">
        <f>'scores '!G102</f>
        <v>0</v>
      </c>
      <c r="I102" s="54">
        <f>'scores '!AG102</f>
        <v>0</v>
      </c>
      <c r="J102" s="68">
        <f>'scores '!AH102</f>
        <v>0</v>
      </c>
      <c r="K102" s="68">
        <f>'scores '!AI102</f>
        <v>0</v>
      </c>
      <c r="L102" s="68">
        <f>'scores '!AJ102</f>
        <v>0</v>
      </c>
      <c r="M102" s="68">
        <f>'scores '!AK102</f>
        <v>0</v>
      </c>
      <c r="N102" s="68">
        <f>'scores '!AL102</f>
        <v>0</v>
      </c>
      <c r="O102" s="68">
        <f>'scores '!AM102</f>
        <v>0</v>
      </c>
      <c r="P102" s="51">
        <f>draw!Q102</f>
        <v>0</v>
      </c>
    </row>
    <row r="103" spans="1:16" ht="16" thickBot="1" x14ac:dyDescent="0.4">
      <c r="A103" s="86" t="str">
        <f>draw!A103</f>
        <v>DURAL PONY CLUB CLOSED ODE 2017</v>
      </c>
      <c r="B103" s="71"/>
      <c r="C103" s="71"/>
      <c r="D103" s="71"/>
      <c r="E103" s="71">
        <f>draw!E103</f>
        <v>0</v>
      </c>
      <c r="F103" s="54">
        <f>'scores '!E103</f>
        <v>0</v>
      </c>
      <c r="G103" s="54">
        <f>'scores '!F103</f>
        <v>0</v>
      </c>
      <c r="H103" s="54">
        <f>'scores '!G103</f>
        <v>0</v>
      </c>
      <c r="I103" s="54">
        <f>'scores '!AG103</f>
        <v>0</v>
      </c>
      <c r="J103" s="68">
        <f>'scores '!AH103</f>
        <v>0</v>
      </c>
      <c r="K103" s="68">
        <f>'scores '!AI103</f>
        <v>0</v>
      </c>
      <c r="L103" s="68">
        <f>'scores '!AJ103</f>
        <v>0</v>
      </c>
      <c r="M103" s="68">
        <f>'scores '!AK103</f>
        <v>0</v>
      </c>
      <c r="N103" s="68">
        <f>'scores '!AL103</f>
        <v>0</v>
      </c>
      <c r="O103" s="68">
        <f>'scores '!AM103</f>
        <v>0</v>
      </c>
      <c r="P103" s="51">
        <f>draw!Q103</f>
        <v>0</v>
      </c>
    </row>
    <row r="104" spans="1:16" ht="47" thickBot="1" x14ac:dyDescent="0.4">
      <c r="A104" s="86" t="str">
        <f>draw!A104</f>
        <v>C Grade 15 &amp; Over</v>
      </c>
      <c r="B104" s="71"/>
      <c r="C104" s="71"/>
      <c r="D104" s="71"/>
      <c r="E104" s="71">
        <f>draw!E104</f>
        <v>0.46249999999999997</v>
      </c>
      <c r="F104" s="54">
        <f>'scores '!E104</f>
        <v>0</v>
      </c>
      <c r="G104" s="54">
        <f>'scores '!F104</f>
        <v>0</v>
      </c>
      <c r="H104" s="54">
        <f>'scores '!G104</f>
        <v>0</v>
      </c>
      <c r="I104" s="54">
        <f>'scores '!AG104</f>
        <v>0</v>
      </c>
      <c r="J104" s="68">
        <f>'scores '!AH104</f>
        <v>0</v>
      </c>
      <c r="K104" s="68" t="str">
        <f>'scores '!AI104</f>
        <v>Placings within Club</v>
      </c>
      <c r="L104" s="68">
        <f>'scores '!AJ104</f>
        <v>0</v>
      </c>
      <c r="M104" s="68">
        <f>'scores '!AK104</f>
        <v>0</v>
      </c>
      <c r="N104" s="68">
        <f>'scores '!AL104</f>
        <v>0</v>
      </c>
      <c r="O104" s="68">
        <f>'scores '!AM104</f>
        <v>0</v>
      </c>
      <c r="P104" s="51">
        <f>draw!Q104</f>
        <v>0</v>
      </c>
    </row>
    <row r="105" spans="1:16" ht="31.5" thickBot="1" x14ac:dyDescent="0.4">
      <c r="A105" s="71" t="str">
        <f>draw!A105</f>
        <v>No</v>
      </c>
      <c r="B105" s="71" t="str">
        <f>draw!B105</f>
        <v>Name</v>
      </c>
      <c r="C105" s="71" t="str">
        <f>draw!C105</f>
        <v>Surname</v>
      </c>
      <c r="D105" s="71" t="str">
        <f>draw!D105</f>
        <v>Horse</v>
      </c>
      <c r="E105" s="71" t="str">
        <f>draw!E105</f>
        <v>Club</v>
      </c>
      <c r="F105" s="54" t="str">
        <f>'scores '!E105</f>
        <v>D'age</v>
      </c>
      <c r="G105" s="54" t="str">
        <f>'scores '!F105</f>
        <v>S/J</v>
      </c>
      <c r="H105" s="54" t="str">
        <f>'scores '!G105</f>
        <v>S/J Time</v>
      </c>
      <c r="I105" s="54" t="str">
        <f>'scores '!AG105</f>
        <v>Total</v>
      </c>
      <c r="J105" s="68" t="str">
        <f>'scores '!AH105</f>
        <v>Place</v>
      </c>
      <c r="K105" s="68" t="str">
        <f>'scores '!AI105</f>
        <v>Dural</v>
      </c>
      <c r="L105" s="68" t="str">
        <f>'scores '!AJ105</f>
        <v>ES</v>
      </c>
      <c r="M105" s="68" t="str">
        <f>'scores '!AK105</f>
        <v>Dural (Led)</v>
      </c>
      <c r="N105" s="68" t="str">
        <f>'scores '!AL105</f>
        <v>Other (Led)</v>
      </c>
      <c r="O105" s="68" t="str">
        <f>'scores '!AM105</f>
        <v>Others</v>
      </c>
      <c r="P105" s="51">
        <f>draw!Q105</f>
        <v>0</v>
      </c>
    </row>
    <row r="106" spans="1:16" ht="16" thickBot="1" x14ac:dyDescent="0.4">
      <c r="A106" s="71">
        <f>draw!A106</f>
        <v>4</v>
      </c>
      <c r="B106" s="71" t="str">
        <f>draw!B106</f>
        <v>Brianna McKee</v>
      </c>
      <c r="C106" s="71">
        <f>draw!C106</f>
        <v>0</v>
      </c>
      <c r="D106" s="71" t="str">
        <f>draw!D106</f>
        <v>Little Gum</v>
      </c>
      <c r="E106" s="71" t="str">
        <f>draw!E106</f>
        <v>DUR</v>
      </c>
      <c r="F106" s="54">
        <f>'scores '!E106</f>
        <v>62.307692307692314</v>
      </c>
      <c r="G106" s="54">
        <f>'scores '!F106</f>
        <v>0</v>
      </c>
      <c r="H106" s="54">
        <f>'scores '!G106</f>
        <v>0</v>
      </c>
      <c r="I106" s="54">
        <f>'scores '!AG106</f>
        <v>62.307692307692314</v>
      </c>
      <c r="J106" s="68">
        <f>'scores '!AH106</f>
        <v>1</v>
      </c>
      <c r="K106" s="68" t="str">
        <f>'scores '!AI106</f>
        <v/>
      </c>
      <c r="L106" s="68" t="str">
        <f>'scores '!AJ106</f>
        <v/>
      </c>
      <c r="M106" s="68" t="str">
        <f>'scores '!AK106</f>
        <v/>
      </c>
      <c r="N106" s="68" t="str">
        <f>'scores '!AL106</f>
        <v/>
      </c>
      <c r="O106" s="68" t="str">
        <f>'scores '!AM106</f>
        <v/>
      </c>
      <c r="P106" s="51">
        <f>draw!Q106</f>
        <v>0</v>
      </c>
    </row>
    <row r="107" spans="1:16" ht="16" thickBot="1" x14ac:dyDescent="0.4">
      <c r="A107" s="71">
        <f>draw!A107</f>
        <v>5</v>
      </c>
      <c r="B107" s="71" t="str">
        <f>draw!B107</f>
        <v>Olivia Jones</v>
      </c>
      <c r="C107" s="71">
        <f>draw!C107</f>
        <v>0</v>
      </c>
      <c r="D107" s="71" t="str">
        <f>draw!D107</f>
        <v>Spy Agency</v>
      </c>
      <c r="E107" s="71" t="str">
        <f>draw!E107</f>
        <v>DUR</v>
      </c>
      <c r="F107" s="54">
        <f>'scores '!E107</f>
        <v>150</v>
      </c>
      <c r="G107" s="54">
        <f>'scores '!F107</f>
        <v>0</v>
      </c>
      <c r="H107" s="54">
        <f>'scores '!G107</f>
        <v>0</v>
      </c>
      <c r="I107" s="54">
        <f>'scores '!AG107</f>
        <v>270.39999999999998</v>
      </c>
      <c r="J107" s="68">
        <f>'scores '!AH107</f>
        <v>0</v>
      </c>
      <c r="K107" s="68" t="str">
        <f>'scores '!AI107</f>
        <v/>
      </c>
      <c r="L107" s="68" t="str">
        <f>'scores '!AJ107</f>
        <v/>
      </c>
      <c r="M107" s="68" t="str">
        <f>'scores '!AK107</f>
        <v/>
      </c>
      <c r="N107" s="68" t="str">
        <f>'scores '!AL107</f>
        <v/>
      </c>
      <c r="O107" s="68" t="str">
        <f>'scores '!AM107</f>
        <v/>
      </c>
      <c r="P107" s="51">
        <f>draw!Q107</f>
        <v>0</v>
      </c>
    </row>
    <row r="108" spans="1:16" ht="16" thickBot="1" x14ac:dyDescent="0.4">
      <c r="A108" s="71">
        <f>draw!A108</f>
        <v>6</v>
      </c>
      <c r="B108" s="71" t="str">
        <f>draw!B108</f>
        <v>Sarah Harris</v>
      </c>
      <c r="C108" s="71">
        <f>draw!C108</f>
        <v>0</v>
      </c>
      <c r="D108" s="71" t="str">
        <f>draw!D108</f>
        <v>Smoking Bow</v>
      </c>
      <c r="E108" s="71" t="str">
        <f>draw!E108</f>
        <v>ARC</v>
      </c>
      <c r="F108" s="54">
        <f>'scores '!E108</f>
        <v>43.269230769230766</v>
      </c>
      <c r="G108" s="54">
        <f>'scores '!F108</f>
        <v>0</v>
      </c>
      <c r="H108" s="54">
        <f>'scores '!G108</f>
        <v>0</v>
      </c>
      <c r="I108" s="54">
        <f>'scores '!AG108</f>
        <v>43.269230769230766</v>
      </c>
      <c r="J108" s="68">
        <f>'scores '!AH108</f>
        <v>0</v>
      </c>
      <c r="K108" s="68" t="str">
        <f>'scores '!AI108</f>
        <v/>
      </c>
      <c r="L108" s="68" t="str">
        <f>'scores '!AJ108</f>
        <v/>
      </c>
      <c r="M108" s="68" t="str">
        <f>'scores '!AK108</f>
        <v/>
      </c>
      <c r="N108" s="68" t="str">
        <f>'scores '!AL108</f>
        <v/>
      </c>
      <c r="O108" s="68" t="str">
        <f>'scores '!AM108</f>
        <v/>
      </c>
      <c r="P108" s="51">
        <f>draw!Q108</f>
        <v>0</v>
      </c>
    </row>
    <row r="109" spans="1:16" ht="16" thickBot="1" x14ac:dyDescent="0.4">
      <c r="A109" s="71">
        <f>draw!A109</f>
        <v>7</v>
      </c>
      <c r="B109" s="71" t="str">
        <f>draw!B109</f>
        <v>Jess Richards</v>
      </c>
      <c r="C109" s="71">
        <f>draw!C109</f>
        <v>0</v>
      </c>
      <c r="D109" s="71" t="str">
        <f>draw!D109</f>
        <v>Royal Gala</v>
      </c>
      <c r="E109" s="71" t="str">
        <f>draw!E109</f>
        <v>DUR</v>
      </c>
      <c r="F109" s="54">
        <f>'scores '!E109</f>
        <v>57.115384615384613</v>
      </c>
      <c r="G109" s="54">
        <f>'scores '!F109</f>
        <v>4</v>
      </c>
      <c r="H109" s="54">
        <f>'scores '!G109</f>
        <v>4</v>
      </c>
      <c r="I109" s="54">
        <f>'scores '!AG109</f>
        <v>72.315384615384616</v>
      </c>
      <c r="J109" s="68">
        <f>'scores '!AH109</f>
        <v>2</v>
      </c>
      <c r="K109" s="68" t="str">
        <f>'scores '!AI109</f>
        <v/>
      </c>
      <c r="L109" s="68" t="str">
        <f>'scores '!AJ109</f>
        <v/>
      </c>
      <c r="M109" s="68" t="str">
        <f>'scores '!AK109</f>
        <v/>
      </c>
      <c r="N109" s="68" t="str">
        <f>'scores '!AL109</f>
        <v/>
      </c>
      <c r="O109" s="68" t="str">
        <f>'scores '!AM109</f>
        <v/>
      </c>
      <c r="P109" s="51">
        <f>draw!Q109</f>
        <v>0</v>
      </c>
    </row>
    <row r="110" spans="1:16" ht="16" thickBot="1" x14ac:dyDescent="0.4">
      <c r="A110" s="71">
        <f>draw!A110</f>
        <v>41</v>
      </c>
      <c r="B110" s="71" t="str">
        <f>draw!B110</f>
        <v>Emily Hill (HC)</v>
      </c>
      <c r="C110" s="71">
        <f>draw!C110</f>
        <v>0</v>
      </c>
      <c r="D110" s="71" t="str">
        <f>draw!D110</f>
        <v>Will Commander</v>
      </c>
      <c r="E110" s="71" t="str">
        <f>draw!E110</f>
        <v>DUR</v>
      </c>
      <c r="F110" s="54">
        <f>'scores '!E110</f>
        <v>56.25</v>
      </c>
      <c r="G110" s="54">
        <f>'scores '!F110</f>
        <v>0</v>
      </c>
      <c r="H110" s="54">
        <f>'scores '!G110</f>
        <v>0</v>
      </c>
      <c r="I110" s="54" t="str">
        <f>'scores '!AG110</f>
        <v>E</v>
      </c>
      <c r="J110" s="68" t="str">
        <f>'scores '!AH110</f>
        <v>#######</v>
      </c>
      <c r="K110" s="68" t="str">
        <f>'scores '!AI110</f>
        <v/>
      </c>
      <c r="L110" s="68" t="str">
        <f>'scores '!AJ110</f>
        <v/>
      </c>
      <c r="M110" s="68" t="str">
        <f>'scores '!AK110</f>
        <v/>
      </c>
      <c r="N110" s="68" t="str">
        <f>'scores '!AL110</f>
        <v/>
      </c>
      <c r="O110" s="68" t="str">
        <f>'scores '!AM110</f>
        <v/>
      </c>
      <c r="P110" s="51">
        <f>draw!Q110</f>
        <v>0</v>
      </c>
    </row>
    <row r="111" spans="1:16" ht="16" thickBot="1" x14ac:dyDescent="0.4">
      <c r="A111" s="71">
        <f>draw!A111</f>
        <v>0</v>
      </c>
      <c r="B111" s="71">
        <f>draw!B111</f>
        <v>0</v>
      </c>
      <c r="C111" s="71">
        <f>draw!C111</f>
        <v>0</v>
      </c>
      <c r="D111" s="71">
        <f>draw!D111</f>
        <v>0</v>
      </c>
      <c r="E111" s="71">
        <f>draw!E111</f>
        <v>0</v>
      </c>
      <c r="F111" s="54">
        <f>'scores '!E111</f>
        <v>150</v>
      </c>
      <c r="G111" s="54">
        <f>'scores '!F111</f>
        <v>0</v>
      </c>
      <c r="H111" s="54">
        <f>'scores '!G111</f>
        <v>0</v>
      </c>
      <c r="I111" s="54">
        <f>'scores '!AG111</f>
        <v>2276.8000000000002</v>
      </c>
      <c r="J111" s="68">
        <f>'scores '!AH111</f>
        <v>5</v>
      </c>
      <c r="K111" s="68" t="str">
        <f>'scores '!AI111</f>
        <v/>
      </c>
      <c r="L111" s="68" t="str">
        <f>'scores '!AJ111</f>
        <v/>
      </c>
      <c r="M111" s="68" t="str">
        <f>'scores '!AK111</f>
        <v/>
      </c>
      <c r="N111" s="68" t="str">
        <f>'scores '!AL111</f>
        <v/>
      </c>
      <c r="O111" s="68" t="str">
        <f>'scores '!AM111</f>
        <v/>
      </c>
      <c r="P111" s="51">
        <f>draw!Q111</f>
        <v>0</v>
      </c>
    </row>
    <row r="112" spans="1:16" ht="16" thickBot="1" x14ac:dyDescent="0.4">
      <c r="A112" s="71">
        <f>draw!A112</f>
        <v>0</v>
      </c>
      <c r="B112" s="71">
        <f>draw!B112</f>
        <v>0</v>
      </c>
      <c r="C112" s="71">
        <f>draw!C112</f>
        <v>0</v>
      </c>
      <c r="D112" s="71">
        <f>draw!D112</f>
        <v>0</v>
      </c>
      <c r="E112" s="71">
        <f>draw!E112</f>
        <v>0</v>
      </c>
      <c r="F112" s="54">
        <f>'scores '!E112</f>
        <v>150</v>
      </c>
      <c r="G112" s="54">
        <f>'scores '!F112</f>
        <v>0</v>
      </c>
      <c r="H112" s="54">
        <f>'scores '!G112</f>
        <v>0</v>
      </c>
      <c r="I112" s="54">
        <f>'scores '!AG112</f>
        <v>2276.8000000000002</v>
      </c>
      <c r="J112" s="68">
        <f>'scores '!AH112</f>
        <v>5</v>
      </c>
      <c r="K112" s="68" t="str">
        <f>'scores '!AI112</f>
        <v/>
      </c>
      <c r="L112" s="68" t="str">
        <f>'scores '!AJ112</f>
        <v/>
      </c>
      <c r="M112" s="68" t="str">
        <f>'scores '!AK112</f>
        <v/>
      </c>
      <c r="N112" s="68" t="str">
        <f>'scores '!AL112</f>
        <v/>
      </c>
      <c r="O112" s="68" t="str">
        <f>'scores '!AM112</f>
        <v/>
      </c>
      <c r="P112" s="51">
        <f>draw!Q112</f>
        <v>0</v>
      </c>
    </row>
    <row r="113" spans="1:16" ht="16" thickBot="1" x14ac:dyDescent="0.4">
      <c r="A113" s="71">
        <f>draw!A113</f>
        <v>0</v>
      </c>
      <c r="B113" s="71">
        <f>draw!B113</f>
        <v>0</v>
      </c>
      <c r="C113" s="71">
        <f>draw!C113</f>
        <v>0</v>
      </c>
      <c r="D113" s="71">
        <f>draw!D113</f>
        <v>0</v>
      </c>
      <c r="E113" s="71">
        <f>draw!E113</f>
        <v>0</v>
      </c>
      <c r="F113" s="54">
        <f>'scores '!E113</f>
        <v>150</v>
      </c>
      <c r="G113" s="54">
        <f>'scores '!F113</f>
        <v>0</v>
      </c>
      <c r="H113" s="54">
        <f>'scores '!G113</f>
        <v>0</v>
      </c>
      <c r="I113" s="54">
        <f>'scores '!AG113</f>
        <v>2276.8000000000002</v>
      </c>
      <c r="J113" s="68">
        <f>'scores '!AH113</f>
        <v>5</v>
      </c>
      <c r="K113" s="68" t="str">
        <f>'scores '!AI113</f>
        <v/>
      </c>
      <c r="L113" s="68" t="str">
        <f>'scores '!AJ113</f>
        <v/>
      </c>
      <c r="M113" s="68" t="str">
        <f>'scores '!AK113</f>
        <v/>
      </c>
      <c r="N113" s="68" t="str">
        <f>'scores '!AL113</f>
        <v/>
      </c>
      <c r="O113" s="68" t="str">
        <f>'scores '!AM113</f>
        <v/>
      </c>
      <c r="P113" s="51">
        <f>draw!Q113</f>
        <v>0</v>
      </c>
    </row>
    <row r="114" spans="1:16" ht="16" thickBot="1" x14ac:dyDescent="0.4">
      <c r="A114" s="71">
        <f>draw!A114</f>
        <v>0</v>
      </c>
      <c r="B114" s="71">
        <f>draw!B114</f>
        <v>0</v>
      </c>
      <c r="C114" s="71">
        <f>draw!C114</f>
        <v>0</v>
      </c>
      <c r="D114" s="71">
        <f>draw!D114</f>
        <v>0</v>
      </c>
      <c r="E114" s="71">
        <f>draw!E114</f>
        <v>0</v>
      </c>
      <c r="F114" s="54">
        <f>'scores '!E114</f>
        <v>150</v>
      </c>
      <c r="G114" s="54">
        <f>'scores '!F114</f>
        <v>0</v>
      </c>
      <c r="H114" s="54">
        <f>'scores '!G114</f>
        <v>0</v>
      </c>
      <c r="I114" s="54">
        <f>'scores '!AG114</f>
        <v>2276.8000000000002</v>
      </c>
      <c r="J114" s="68">
        <f>'scores '!AH114</f>
        <v>5</v>
      </c>
      <c r="K114" s="68" t="str">
        <f>'scores '!AI114</f>
        <v/>
      </c>
      <c r="L114" s="68" t="str">
        <f>'scores '!AJ114</f>
        <v/>
      </c>
      <c r="M114" s="68" t="str">
        <f>'scores '!AK114</f>
        <v/>
      </c>
      <c r="N114" s="68" t="str">
        <f>'scores '!AL114</f>
        <v/>
      </c>
      <c r="O114" s="68" t="str">
        <f>'scores '!AM114</f>
        <v/>
      </c>
      <c r="P114" s="51">
        <f>draw!Q114</f>
        <v>0</v>
      </c>
    </row>
    <row r="115" spans="1:16" ht="16" thickBot="1" x14ac:dyDescent="0.4">
      <c r="A115" s="71">
        <f>draw!A115</f>
        <v>0</v>
      </c>
      <c r="B115" s="71">
        <f>draw!B115</f>
        <v>0</v>
      </c>
      <c r="C115" s="71">
        <f>draw!C115</f>
        <v>0</v>
      </c>
      <c r="D115" s="71">
        <f>draw!D115</f>
        <v>0</v>
      </c>
      <c r="E115" s="71">
        <f>draw!E115</f>
        <v>0</v>
      </c>
      <c r="F115" s="54">
        <f>'scores '!E115</f>
        <v>150</v>
      </c>
      <c r="G115" s="54">
        <f>'scores '!F115</f>
        <v>0</v>
      </c>
      <c r="H115" s="54">
        <f>'scores '!G115</f>
        <v>0</v>
      </c>
      <c r="I115" s="54">
        <f>'scores '!AG115</f>
        <v>2276.8000000000002</v>
      </c>
      <c r="J115" s="68">
        <f>'scores '!AH115</f>
        <v>5</v>
      </c>
      <c r="K115" s="68" t="str">
        <f>'scores '!AI115</f>
        <v/>
      </c>
      <c r="L115" s="68" t="str">
        <f>'scores '!AJ115</f>
        <v/>
      </c>
      <c r="M115" s="68" t="str">
        <f>'scores '!AK115</f>
        <v/>
      </c>
      <c r="N115" s="68" t="str">
        <f>'scores '!AL115</f>
        <v/>
      </c>
      <c r="O115" s="68" t="str">
        <f>'scores '!AM115</f>
        <v/>
      </c>
      <c r="P115" s="51">
        <f>draw!Q115</f>
        <v>0</v>
      </c>
    </row>
    <row r="116" spans="1:16" ht="16" thickBot="1" x14ac:dyDescent="0.4">
      <c r="A116" s="71">
        <f>draw!A116</f>
        <v>0</v>
      </c>
      <c r="B116" s="71">
        <f>draw!B116</f>
        <v>0</v>
      </c>
      <c r="C116" s="71">
        <f>draw!C116</f>
        <v>0</v>
      </c>
      <c r="D116" s="71">
        <f>draw!D116</f>
        <v>0</v>
      </c>
      <c r="E116" s="71">
        <f>draw!E116</f>
        <v>0</v>
      </c>
      <c r="F116" s="54">
        <f>'scores '!E116</f>
        <v>150</v>
      </c>
      <c r="G116" s="54">
        <f>'scores '!F116</f>
        <v>0</v>
      </c>
      <c r="H116" s="54">
        <f>'scores '!G116</f>
        <v>0</v>
      </c>
      <c r="I116" s="54">
        <f>'scores '!AG116</f>
        <v>2276.8000000000002</v>
      </c>
      <c r="J116" s="68">
        <f>'scores '!AH116</f>
        <v>5</v>
      </c>
      <c r="K116" s="68" t="str">
        <f>'scores '!AI116</f>
        <v/>
      </c>
      <c r="L116" s="68" t="str">
        <f>'scores '!AJ116</f>
        <v/>
      </c>
      <c r="M116" s="68" t="str">
        <f>'scores '!AK116</f>
        <v/>
      </c>
      <c r="N116" s="68" t="str">
        <f>'scores '!AL116</f>
        <v/>
      </c>
      <c r="O116" s="68" t="str">
        <f>'scores '!AM116</f>
        <v/>
      </c>
      <c r="P116" s="51">
        <f>draw!Q116</f>
        <v>0</v>
      </c>
    </row>
    <row r="117" spans="1:16" ht="16" thickBot="1" x14ac:dyDescent="0.4">
      <c r="A117" s="71">
        <f>draw!A117</f>
        <v>0</v>
      </c>
      <c r="B117" s="71">
        <f>draw!B117</f>
        <v>0</v>
      </c>
      <c r="C117" s="71">
        <f>draw!C117</f>
        <v>0</v>
      </c>
      <c r="D117" s="71">
        <f>draw!D117</f>
        <v>0</v>
      </c>
      <c r="E117" s="71">
        <f>draw!E117</f>
        <v>0</v>
      </c>
      <c r="F117" s="54">
        <f>'scores '!E117</f>
        <v>150</v>
      </c>
      <c r="G117" s="54">
        <f>'scores '!F117</f>
        <v>0</v>
      </c>
      <c r="H117" s="54">
        <f>'scores '!G117</f>
        <v>0</v>
      </c>
      <c r="I117" s="54">
        <f>'scores '!AG117</f>
        <v>2276.8000000000002</v>
      </c>
      <c r="J117" s="68">
        <f>'scores '!AH117</f>
        <v>5</v>
      </c>
      <c r="K117" s="68" t="str">
        <f>'scores '!AI117</f>
        <v/>
      </c>
      <c r="L117" s="68" t="str">
        <f>'scores '!AJ117</f>
        <v/>
      </c>
      <c r="M117" s="68" t="str">
        <f>'scores '!AK117</f>
        <v/>
      </c>
      <c r="N117" s="68" t="str">
        <f>'scores '!AL117</f>
        <v/>
      </c>
      <c r="O117" s="68" t="str">
        <f>'scores '!AM117</f>
        <v/>
      </c>
      <c r="P117" s="51">
        <f>draw!Q117</f>
        <v>0</v>
      </c>
    </row>
    <row r="118" spans="1:16" ht="16" thickBot="1" x14ac:dyDescent="0.4">
      <c r="A118" s="71">
        <f>draw!A118</f>
        <v>0</v>
      </c>
      <c r="B118" s="71">
        <f>draw!B118</f>
        <v>0</v>
      </c>
      <c r="C118" s="71">
        <f>draw!C118</f>
        <v>0</v>
      </c>
      <c r="D118" s="71">
        <f>draw!D118</f>
        <v>0</v>
      </c>
      <c r="E118" s="71">
        <f>draw!E118</f>
        <v>0</v>
      </c>
      <c r="F118" s="54">
        <f>'scores '!E118</f>
        <v>150</v>
      </c>
      <c r="G118" s="54">
        <f>'scores '!F118</f>
        <v>0</v>
      </c>
      <c r="H118" s="54">
        <f>'scores '!G118</f>
        <v>0</v>
      </c>
      <c r="I118" s="54">
        <f>'scores '!AG118</f>
        <v>2276.8000000000002</v>
      </c>
      <c r="J118" s="68">
        <f>'scores '!AH118</f>
        <v>5</v>
      </c>
      <c r="K118" s="68" t="str">
        <f>'scores '!AI118</f>
        <v/>
      </c>
      <c r="L118" s="68" t="str">
        <f>'scores '!AJ118</f>
        <v/>
      </c>
      <c r="M118" s="68" t="str">
        <f>'scores '!AK118</f>
        <v/>
      </c>
      <c r="N118" s="68" t="str">
        <f>'scores '!AL118</f>
        <v/>
      </c>
      <c r="O118" s="68" t="str">
        <f>'scores '!AM118</f>
        <v/>
      </c>
      <c r="P118" s="51">
        <f>draw!Q118</f>
        <v>0</v>
      </c>
    </row>
    <row r="119" spans="1:16" ht="16" thickBot="1" x14ac:dyDescent="0.4">
      <c r="A119" s="71">
        <f>draw!A119</f>
        <v>0</v>
      </c>
      <c r="B119" s="71">
        <f>draw!B119</f>
        <v>0</v>
      </c>
      <c r="C119" s="71">
        <f>draw!C119</f>
        <v>0</v>
      </c>
      <c r="D119" s="71">
        <f>draw!D119</f>
        <v>0</v>
      </c>
      <c r="E119" s="71">
        <f>draw!E119</f>
        <v>0</v>
      </c>
      <c r="F119" s="54">
        <f>'scores '!E119</f>
        <v>150</v>
      </c>
      <c r="G119" s="54">
        <f>'scores '!F119</f>
        <v>0</v>
      </c>
      <c r="H119" s="54">
        <f>'scores '!G119</f>
        <v>0</v>
      </c>
      <c r="I119" s="54">
        <f>'scores '!AG119</f>
        <v>2276.8000000000002</v>
      </c>
      <c r="J119" s="68">
        <f>'scores '!AH119</f>
        <v>5</v>
      </c>
      <c r="K119" s="68" t="str">
        <f>'scores '!AI119</f>
        <v/>
      </c>
      <c r="L119" s="68" t="str">
        <f>'scores '!AJ119</f>
        <v/>
      </c>
      <c r="M119" s="68" t="str">
        <f>'scores '!AK119</f>
        <v/>
      </c>
      <c r="N119" s="68" t="str">
        <f>'scores '!AL119</f>
        <v/>
      </c>
      <c r="O119" s="68" t="str">
        <f>'scores '!AM119</f>
        <v/>
      </c>
      <c r="P119" s="51">
        <f>draw!Q119</f>
        <v>0</v>
      </c>
    </row>
    <row r="120" spans="1:16" ht="16" thickBot="1" x14ac:dyDescent="0.4">
      <c r="A120" s="71">
        <f>draw!A120</f>
        <v>0</v>
      </c>
      <c r="B120" s="71">
        <f>draw!B120</f>
        <v>0</v>
      </c>
      <c r="C120" s="71">
        <f>draw!C120</f>
        <v>0</v>
      </c>
      <c r="D120" s="71">
        <f>draw!D120</f>
        <v>0</v>
      </c>
      <c r="E120" s="71">
        <f>draw!E120</f>
        <v>0</v>
      </c>
      <c r="F120" s="54">
        <f>'scores '!E120</f>
        <v>150</v>
      </c>
      <c r="G120" s="54">
        <f>'scores '!F120</f>
        <v>0</v>
      </c>
      <c r="H120" s="54">
        <f>'scores '!G120</f>
        <v>0</v>
      </c>
      <c r="I120" s="54">
        <f>'scores '!AG120</f>
        <v>2276.8000000000002</v>
      </c>
      <c r="J120" s="68">
        <f>'scores '!AH120</f>
        <v>5</v>
      </c>
      <c r="K120" s="68" t="str">
        <f>'scores '!AI120</f>
        <v/>
      </c>
      <c r="L120" s="68" t="str">
        <f>'scores '!AJ120</f>
        <v/>
      </c>
      <c r="M120" s="68" t="str">
        <f>'scores '!AK120</f>
        <v/>
      </c>
      <c r="N120" s="68" t="str">
        <f>'scores '!AL120</f>
        <v/>
      </c>
      <c r="O120" s="68" t="str">
        <f>'scores '!AM120</f>
        <v/>
      </c>
      <c r="P120" s="51">
        <f>draw!Q120</f>
        <v>0</v>
      </c>
    </row>
    <row r="121" spans="1:16" ht="16" thickBot="1" x14ac:dyDescent="0.4">
      <c r="A121" s="71">
        <f>draw!A121</f>
        <v>0</v>
      </c>
      <c r="B121" s="71">
        <f>draw!B121</f>
        <v>0</v>
      </c>
      <c r="C121" s="71">
        <f>draw!C121</f>
        <v>0</v>
      </c>
      <c r="D121" s="71">
        <f>draw!D121</f>
        <v>0</v>
      </c>
      <c r="E121" s="71">
        <f>draw!E121</f>
        <v>0</v>
      </c>
      <c r="F121" s="54">
        <f>'scores '!E121</f>
        <v>150</v>
      </c>
      <c r="G121" s="54">
        <f>'scores '!F121</f>
        <v>0</v>
      </c>
      <c r="H121" s="54">
        <f>'scores '!G121</f>
        <v>0</v>
      </c>
      <c r="I121" s="54">
        <f>'scores '!AG121</f>
        <v>2276.8000000000002</v>
      </c>
      <c r="J121" s="68">
        <f>'scores '!AH121</f>
        <v>5</v>
      </c>
      <c r="K121" s="68" t="str">
        <f>'scores '!AI121</f>
        <v/>
      </c>
      <c r="L121" s="68" t="str">
        <f>'scores '!AJ121</f>
        <v/>
      </c>
      <c r="M121" s="68" t="str">
        <f>'scores '!AK121</f>
        <v/>
      </c>
      <c r="N121" s="68" t="str">
        <f>'scores '!AL121</f>
        <v/>
      </c>
      <c r="O121" s="68" t="str">
        <f>'scores '!AM121</f>
        <v/>
      </c>
      <c r="P121" s="51">
        <f>draw!Q121</f>
        <v>0</v>
      </c>
    </row>
    <row r="122" spans="1:16" ht="16" thickBot="1" x14ac:dyDescent="0.4">
      <c r="A122" s="71">
        <f>draw!A122</f>
        <v>0</v>
      </c>
      <c r="B122" s="71">
        <f>draw!B122</f>
        <v>0</v>
      </c>
      <c r="C122" s="71">
        <f>draw!C122</f>
        <v>0</v>
      </c>
      <c r="D122" s="71">
        <f>draw!D122</f>
        <v>0</v>
      </c>
      <c r="E122" s="71">
        <f>draw!E122</f>
        <v>0</v>
      </c>
      <c r="F122" s="54">
        <f>'scores '!E122</f>
        <v>150</v>
      </c>
      <c r="G122" s="54">
        <f>'scores '!F122</f>
        <v>0</v>
      </c>
      <c r="H122" s="54">
        <f>'scores '!G122</f>
        <v>0</v>
      </c>
      <c r="I122" s="54">
        <f>'scores '!AG122</f>
        <v>2276.8000000000002</v>
      </c>
      <c r="J122" s="68">
        <f>'scores '!AH122</f>
        <v>5</v>
      </c>
      <c r="K122" s="68" t="str">
        <f>'scores '!AI122</f>
        <v/>
      </c>
      <c r="L122" s="68" t="str">
        <f>'scores '!AJ122</f>
        <v/>
      </c>
      <c r="M122" s="68" t="str">
        <f>'scores '!AK122</f>
        <v/>
      </c>
      <c r="N122" s="68" t="str">
        <f>'scores '!AL122</f>
        <v/>
      </c>
      <c r="O122" s="68" t="str">
        <f>'scores '!AM122</f>
        <v/>
      </c>
      <c r="P122" s="51">
        <f>draw!Q122</f>
        <v>0</v>
      </c>
    </row>
    <row r="123" spans="1:16" ht="16" thickBot="1" x14ac:dyDescent="0.4">
      <c r="A123" s="71">
        <f>draw!A123</f>
        <v>0</v>
      </c>
      <c r="B123" s="71">
        <f>draw!B123</f>
        <v>0</v>
      </c>
      <c r="C123" s="71">
        <f>draw!C123</f>
        <v>0</v>
      </c>
      <c r="D123" s="71">
        <f>draw!D123</f>
        <v>0</v>
      </c>
      <c r="E123" s="71">
        <f>draw!E123</f>
        <v>0</v>
      </c>
      <c r="F123" s="54">
        <f>'scores '!E123</f>
        <v>150</v>
      </c>
      <c r="G123" s="54">
        <f>'scores '!F123</f>
        <v>0</v>
      </c>
      <c r="H123" s="54">
        <f>'scores '!G123</f>
        <v>0</v>
      </c>
      <c r="I123" s="54">
        <f>'scores '!AG123</f>
        <v>2276.8000000000002</v>
      </c>
      <c r="J123" s="68">
        <f>'scores '!AH123</f>
        <v>5</v>
      </c>
      <c r="K123" s="68" t="str">
        <f>'scores '!AI123</f>
        <v/>
      </c>
      <c r="L123" s="68" t="str">
        <f>'scores '!AJ123</f>
        <v/>
      </c>
      <c r="M123" s="68" t="str">
        <f>'scores '!AK123</f>
        <v/>
      </c>
      <c r="N123" s="68" t="str">
        <f>'scores '!AL123</f>
        <v/>
      </c>
      <c r="O123" s="68" t="str">
        <f>'scores '!AM123</f>
        <v/>
      </c>
      <c r="P123" s="51">
        <f>draw!Q123</f>
        <v>0</v>
      </c>
    </row>
    <row r="124" spans="1:16" ht="16" thickBot="1" x14ac:dyDescent="0.4">
      <c r="A124" s="71">
        <f>draw!A124</f>
        <v>0</v>
      </c>
      <c r="B124" s="71">
        <f>draw!B124</f>
        <v>0</v>
      </c>
      <c r="C124" s="71">
        <f>draw!C124</f>
        <v>0</v>
      </c>
      <c r="D124" s="71">
        <f>draw!D124</f>
        <v>0</v>
      </c>
      <c r="E124" s="71">
        <f>draw!E124</f>
        <v>0</v>
      </c>
      <c r="F124" s="54">
        <f>'scores '!E124</f>
        <v>150</v>
      </c>
      <c r="G124" s="54">
        <f>'scores '!F124</f>
        <v>0</v>
      </c>
      <c r="H124" s="54">
        <f>'scores '!G124</f>
        <v>0</v>
      </c>
      <c r="I124" s="54">
        <f>'scores '!AG124</f>
        <v>2276.8000000000002</v>
      </c>
      <c r="J124" s="68">
        <f>'scores '!AH124</f>
        <v>5</v>
      </c>
      <c r="K124" s="68" t="str">
        <f>'scores '!AI124</f>
        <v/>
      </c>
      <c r="L124" s="68" t="str">
        <f>'scores '!AJ124</f>
        <v/>
      </c>
      <c r="M124" s="68" t="str">
        <f>'scores '!AK124</f>
        <v/>
      </c>
      <c r="N124" s="68" t="str">
        <f>'scores '!AL124</f>
        <v/>
      </c>
      <c r="O124" s="68" t="str">
        <f>'scores '!AM124</f>
        <v/>
      </c>
      <c r="P124" s="51">
        <f>draw!Q124</f>
        <v>0</v>
      </c>
    </row>
    <row r="125" spans="1:16" ht="16" thickBot="1" x14ac:dyDescent="0.4">
      <c r="A125" s="71">
        <f>draw!A125</f>
        <v>0</v>
      </c>
      <c r="B125" s="71">
        <f>draw!B125</f>
        <v>0</v>
      </c>
      <c r="C125" s="71">
        <f>draw!C125</f>
        <v>0</v>
      </c>
      <c r="D125" s="71">
        <f>draw!D125</f>
        <v>0</v>
      </c>
      <c r="E125" s="71">
        <f>draw!E125</f>
        <v>0</v>
      </c>
      <c r="F125" s="54">
        <f>'scores '!E125</f>
        <v>150</v>
      </c>
      <c r="G125" s="54">
        <f>'scores '!F125</f>
        <v>0</v>
      </c>
      <c r="H125" s="54">
        <f>'scores '!G125</f>
        <v>0</v>
      </c>
      <c r="I125" s="54">
        <f>'scores '!AG125</f>
        <v>2276.8000000000002</v>
      </c>
      <c r="J125" s="68">
        <f>'scores '!AH125</f>
        <v>5</v>
      </c>
      <c r="K125" s="68" t="str">
        <f>'scores '!AI125</f>
        <v/>
      </c>
      <c r="L125" s="68" t="str">
        <f>'scores '!AJ125</f>
        <v/>
      </c>
      <c r="M125" s="68" t="str">
        <f>'scores '!AK125</f>
        <v/>
      </c>
      <c r="N125" s="68" t="str">
        <f>'scores '!AL125</f>
        <v/>
      </c>
      <c r="O125" s="68" t="str">
        <f>'scores '!AM125</f>
        <v/>
      </c>
      <c r="P125" s="51">
        <f>draw!Q125</f>
        <v>0</v>
      </c>
    </row>
    <row r="126" spans="1:16" ht="16" thickBot="1" x14ac:dyDescent="0.4">
      <c r="A126" s="71">
        <f>draw!A126</f>
        <v>0</v>
      </c>
      <c r="B126" s="71">
        <f>draw!B126</f>
        <v>0</v>
      </c>
      <c r="C126" s="71">
        <f>draw!C126</f>
        <v>0</v>
      </c>
      <c r="D126" s="71">
        <f>draw!D126</f>
        <v>0</v>
      </c>
      <c r="E126" s="71">
        <f>draw!E126</f>
        <v>0</v>
      </c>
      <c r="F126" s="54">
        <f>'scores '!E126</f>
        <v>150</v>
      </c>
      <c r="G126" s="54">
        <f>'scores '!F126</f>
        <v>0</v>
      </c>
      <c r="H126" s="54">
        <f>'scores '!G126</f>
        <v>0</v>
      </c>
      <c r="I126" s="54">
        <f>'scores '!AG126</f>
        <v>2276.8000000000002</v>
      </c>
      <c r="J126" s="68">
        <f>'scores '!AH126</f>
        <v>5</v>
      </c>
      <c r="K126" s="68" t="str">
        <f>'scores '!AI126</f>
        <v/>
      </c>
      <c r="L126" s="68" t="str">
        <f>'scores '!AJ126</f>
        <v/>
      </c>
      <c r="M126" s="68" t="str">
        <f>'scores '!AK126</f>
        <v/>
      </c>
      <c r="N126" s="68" t="str">
        <f>'scores '!AL126</f>
        <v/>
      </c>
      <c r="O126" s="68" t="str">
        <f>'scores '!AM126</f>
        <v/>
      </c>
      <c r="P126" s="51">
        <f>draw!Q126</f>
        <v>0</v>
      </c>
    </row>
    <row r="127" spans="1:16" ht="16" thickBot="1" x14ac:dyDescent="0.4">
      <c r="A127" s="71">
        <f>draw!A127</f>
        <v>0</v>
      </c>
      <c r="B127" s="71">
        <f>draw!B127</f>
        <v>0</v>
      </c>
      <c r="C127" s="71">
        <f>draw!C127</f>
        <v>0</v>
      </c>
      <c r="D127" s="71">
        <f>draw!D127</f>
        <v>0</v>
      </c>
      <c r="E127" s="71">
        <f>draw!E127</f>
        <v>0</v>
      </c>
      <c r="F127" s="54">
        <f>'scores '!E127</f>
        <v>150</v>
      </c>
      <c r="G127" s="54">
        <f>'scores '!F127</f>
        <v>0</v>
      </c>
      <c r="H127" s="54">
        <f>'scores '!G127</f>
        <v>0</v>
      </c>
      <c r="I127" s="54">
        <f>'scores '!AG127</f>
        <v>2276.8000000000002</v>
      </c>
      <c r="J127" s="68">
        <f>'scores '!AH127</f>
        <v>5</v>
      </c>
      <c r="K127" s="68" t="str">
        <f>'scores '!AI127</f>
        <v/>
      </c>
      <c r="L127" s="68" t="str">
        <f>'scores '!AJ127</f>
        <v/>
      </c>
      <c r="M127" s="68" t="str">
        <f>'scores '!AK127</f>
        <v/>
      </c>
      <c r="N127" s="68" t="str">
        <f>'scores '!AL127</f>
        <v/>
      </c>
      <c r="O127" s="68" t="str">
        <f>'scores '!AM127</f>
        <v/>
      </c>
      <c r="P127" s="51">
        <f>draw!Q127</f>
        <v>0</v>
      </c>
    </row>
    <row r="128" spans="1:16" ht="16" thickBot="1" x14ac:dyDescent="0.4">
      <c r="A128" s="71">
        <f>draw!A128</f>
        <v>0</v>
      </c>
      <c r="B128" s="71">
        <f>draw!B128</f>
        <v>0</v>
      </c>
      <c r="C128" s="71">
        <f>draw!C128</f>
        <v>0</v>
      </c>
      <c r="D128" s="71">
        <f>draw!D128</f>
        <v>0</v>
      </c>
      <c r="E128" s="71">
        <f>draw!E128</f>
        <v>0</v>
      </c>
      <c r="F128" s="54">
        <f>'scores '!E128</f>
        <v>150</v>
      </c>
      <c r="G128" s="54">
        <f>'scores '!F128</f>
        <v>0</v>
      </c>
      <c r="H128" s="54">
        <f>'scores '!G128</f>
        <v>0</v>
      </c>
      <c r="I128" s="54">
        <f>'scores '!AG128</f>
        <v>2276.8000000000002</v>
      </c>
      <c r="J128" s="68">
        <f>'scores '!AH128</f>
        <v>5</v>
      </c>
      <c r="K128" s="68" t="str">
        <f>'scores '!AI128</f>
        <v/>
      </c>
      <c r="L128" s="68" t="str">
        <f>'scores '!AJ128</f>
        <v/>
      </c>
      <c r="M128" s="68" t="str">
        <f>'scores '!AK128</f>
        <v/>
      </c>
      <c r="N128" s="68" t="str">
        <f>'scores '!AL128</f>
        <v/>
      </c>
      <c r="O128" s="68" t="str">
        <f>'scores '!AM128</f>
        <v/>
      </c>
      <c r="P128" s="51">
        <f>draw!Q128</f>
        <v>0</v>
      </c>
    </row>
    <row r="129" spans="1:16" ht="16" thickBot="1" x14ac:dyDescent="0.4">
      <c r="A129" s="71">
        <f>draw!A129</f>
        <v>0</v>
      </c>
      <c r="B129" s="71">
        <f>draw!B129</f>
        <v>0</v>
      </c>
      <c r="C129" s="71">
        <f>draw!C129</f>
        <v>0</v>
      </c>
      <c r="D129" s="71">
        <f>draw!D129</f>
        <v>0</v>
      </c>
      <c r="E129" s="71">
        <f>draw!E129</f>
        <v>0</v>
      </c>
      <c r="F129" s="54">
        <f>'scores '!E129</f>
        <v>150</v>
      </c>
      <c r="G129" s="54">
        <f>'scores '!F129</f>
        <v>0</v>
      </c>
      <c r="H129" s="54">
        <f>'scores '!G129</f>
        <v>0</v>
      </c>
      <c r="I129" s="54">
        <f>'scores '!AG129</f>
        <v>2276.8000000000002</v>
      </c>
      <c r="J129" s="68">
        <f>'scores '!AH129</f>
        <v>5</v>
      </c>
      <c r="K129" s="68" t="str">
        <f>'scores '!AI129</f>
        <v/>
      </c>
      <c r="L129" s="68" t="str">
        <f>'scores '!AJ129</f>
        <v/>
      </c>
      <c r="M129" s="68" t="str">
        <f>'scores '!AK129</f>
        <v/>
      </c>
      <c r="N129" s="68" t="str">
        <f>'scores '!AL129</f>
        <v/>
      </c>
      <c r="O129" s="68" t="str">
        <f>'scores '!AM129</f>
        <v/>
      </c>
      <c r="P129" s="51">
        <f>draw!Q129</f>
        <v>0</v>
      </c>
    </row>
    <row r="130" spans="1:16" ht="16" thickBot="1" x14ac:dyDescent="0.4">
      <c r="A130" s="71">
        <f>draw!A130</f>
        <v>0</v>
      </c>
      <c r="B130" s="71">
        <f>draw!B130</f>
        <v>0</v>
      </c>
      <c r="C130" s="71">
        <f>draw!C130</f>
        <v>0</v>
      </c>
      <c r="D130" s="71">
        <f>draw!D130</f>
        <v>0</v>
      </c>
      <c r="E130" s="71">
        <f>draw!E130</f>
        <v>0</v>
      </c>
      <c r="F130" s="54">
        <f>'scores '!E130</f>
        <v>150</v>
      </c>
      <c r="G130" s="54">
        <f>'scores '!F130</f>
        <v>0</v>
      </c>
      <c r="H130" s="54">
        <f>'scores '!G130</f>
        <v>0</v>
      </c>
      <c r="I130" s="54">
        <f>'scores '!AG130</f>
        <v>2276.8000000000002</v>
      </c>
      <c r="J130" s="68">
        <f>'scores '!AH130</f>
        <v>5</v>
      </c>
      <c r="K130" s="68" t="str">
        <f>'scores '!AI130</f>
        <v/>
      </c>
      <c r="L130" s="68" t="str">
        <f>'scores '!AJ130</f>
        <v/>
      </c>
      <c r="M130" s="68" t="str">
        <f>'scores '!AK130</f>
        <v/>
      </c>
      <c r="N130" s="68" t="str">
        <f>'scores '!AL130</f>
        <v/>
      </c>
      <c r="O130" s="68" t="str">
        <f>'scores '!AM130</f>
        <v/>
      </c>
      <c r="P130" s="51">
        <f>draw!Q130</f>
        <v>0</v>
      </c>
    </row>
    <row r="131" spans="1:16" ht="16" thickBot="1" x14ac:dyDescent="0.4">
      <c r="A131" s="71">
        <f>draw!A131</f>
        <v>0</v>
      </c>
      <c r="B131" s="71">
        <f>draw!B131</f>
        <v>0</v>
      </c>
      <c r="C131" s="71">
        <f>draw!C131</f>
        <v>0</v>
      </c>
      <c r="D131" s="71">
        <f>draw!D131</f>
        <v>0</v>
      </c>
      <c r="E131" s="71">
        <f>draw!E131</f>
        <v>0</v>
      </c>
      <c r="F131" s="54">
        <f>'scores '!E131</f>
        <v>150</v>
      </c>
      <c r="G131" s="54">
        <f>'scores '!F131</f>
        <v>0</v>
      </c>
      <c r="H131" s="54">
        <f>'scores '!G131</f>
        <v>0</v>
      </c>
      <c r="I131" s="54">
        <f>'scores '!AG131</f>
        <v>2276.8000000000002</v>
      </c>
      <c r="J131" s="68">
        <f>'scores '!AH131</f>
        <v>5</v>
      </c>
      <c r="K131" s="68" t="str">
        <f>'scores '!AI131</f>
        <v/>
      </c>
      <c r="L131" s="68" t="str">
        <f>'scores '!AJ131</f>
        <v/>
      </c>
      <c r="M131" s="68" t="str">
        <f>'scores '!AK131</f>
        <v/>
      </c>
      <c r="N131" s="68" t="str">
        <f>'scores '!AL131</f>
        <v/>
      </c>
      <c r="O131" s="68" t="str">
        <f>'scores '!AM131</f>
        <v/>
      </c>
      <c r="P131" s="51">
        <f>draw!Q131</f>
        <v>0</v>
      </c>
    </row>
    <row r="132" spans="1:16" ht="16" thickBot="1" x14ac:dyDescent="0.4">
      <c r="A132" s="71">
        <f>draw!A132</f>
        <v>0</v>
      </c>
      <c r="B132" s="71">
        <f>draw!B132</f>
        <v>0</v>
      </c>
      <c r="C132" s="71">
        <f>draw!C132</f>
        <v>0</v>
      </c>
      <c r="D132" s="71">
        <f>draw!D132</f>
        <v>0</v>
      </c>
      <c r="E132" s="71">
        <f>draw!E132</f>
        <v>0</v>
      </c>
      <c r="F132" s="54">
        <f>'scores '!E132</f>
        <v>150</v>
      </c>
      <c r="G132" s="54">
        <f>'scores '!F132</f>
        <v>0</v>
      </c>
      <c r="H132" s="54">
        <f>'scores '!G132</f>
        <v>0</v>
      </c>
      <c r="I132" s="54">
        <f>'scores '!AG132</f>
        <v>2276.8000000000002</v>
      </c>
      <c r="J132" s="68">
        <f>'scores '!AH132</f>
        <v>5</v>
      </c>
      <c r="K132" s="68" t="str">
        <f>'scores '!AI132</f>
        <v/>
      </c>
      <c r="L132" s="68" t="str">
        <f>'scores '!AJ132</f>
        <v/>
      </c>
      <c r="M132" s="68" t="str">
        <f>'scores '!AK132</f>
        <v/>
      </c>
      <c r="N132" s="68" t="str">
        <f>'scores '!AL132</f>
        <v/>
      </c>
      <c r="O132" s="68" t="str">
        <f>'scores '!AM132</f>
        <v/>
      </c>
      <c r="P132" s="51">
        <f>draw!Q132</f>
        <v>0</v>
      </c>
    </row>
    <row r="133" spans="1:16" ht="16" thickBot="1" x14ac:dyDescent="0.4">
      <c r="A133" s="71">
        <f>draw!A133</f>
        <v>0</v>
      </c>
      <c r="B133" s="71">
        <f>draw!B133</f>
        <v>0</v>
      </c>
      <c r="C133" s="71">
        <f>draw!C133</f>
        <v>0</v>
      </c>
      <c r="D133" s="71">
        <f>draw!D133</f>
        <v>0</v>
      </c>
      <c r="E133" s="71">
        <f>draw!E133</f>
        <v>0</v>
      </c>
      <c r="F133" s="54">
        <f>'scores '!E133</f>
        <v>150</v>
      </c>
      <c r="G133" s="54">
        <f>'scores '!F133</f>
        <v>0</v>
      </c>
      <c r="H133" s="54">
        <f>'scores '!G133</f>
        <v>0</v>
      </c>
      <c r="I133" s="54">
        <f>'scores '!AG133</f>
        <v>2276.8000000000002</v>
      </c>
      <c r="J133" s="68">
        <f>'scores '!AH133</f>
        <v>5</v>
      </c>
      <c r="K133" s="68" t="str">
        <f>'scores '!AI133</f>
        <v/>
      </c>
      <c r="L133" s="68" t="str">
        <f>'scores '!AJ133</f>
        <v/>
      </c>
      <c r="M133" s="68" t="str">
        <f>'scores '!AK133</f>
        <v/>
      </c>
      <c r="N133" s="68" t="str">
        <f>'scores '!AL133</f>
        <v/>
      </c>
      <c r="O133" s="68" t="str">
        <f>'scores '!AM133</f>
        <v/>
      </c>
      <c r="P133" s="51">
        <f>draw!Q133</f>
        <v>0</v>
      </c>
    </row>
    <row r="134" spans="1:16" ht="16" thickBot="1" x14ac:dyDescent="0.4">
      <c r="A134" s="71">
        <f>draw!A134</f>
        <v>0</v>
      </c>
      <c r="B134" s="71">
        <f>draw!B134</f>
        <v>0</v>
      </c>
      <c r="C134" s="71">
        <f>draw!C134</f>
        <v>0</v>
      </c>
      <c r="D134" s="71">
        <f>draw!D134</f>
        <v>0</v>
      </c>
      <c r="E134" s="71">
        <f>draw!E134</f>
        <v>0</v>
      </c>
      <c r="F134" s="54">
        <f>'scores '!E134</f>
        <v>150</v>
      </c>
      <c r="G134" s="54">
        <f>'scores '!F134</f>
        <v>0</v>
      </c>
      <c r="H134" s="54">
        <f>'scores '!G134</f>
        <v>0</v>
      </c>
      <c r="I134" s="54">
        <f>'scores '!AG134</f>
        <v>2276.8000000000002</v>
      </c>
      <c r="J134" s="68">
        <f>'scores '!AH134</f>
        <v>5</v>
      </c>
      <c r="K134" s="68" t="str">
        <f>'scores '!AI134</f>
        <v/>
      </c>
      <c r="L134" s="68" t="str">
        <f>'scores '!AJ134</f>
        <v/>
      </c>
      <c r="M134" s="68" t="str">
        <f>'scores '!AK134</f>
        <v/>
      </c>
      <c r="N134" s="68" t="str">
        <f>'scores '!AL134</f>
        <v/>
      </c>
      <c r="O134" s="68" t="str">
        <f>'scores '!AM134</f>
        <v/>
      </c>
      <c r="P134" s="51">
        <f>draw!Q134</f>
        <v>0</v>
      </c>
    </row>
    <row r="135" spans="1:16" ht="16" thickBot="1" x14ac:dyDescent="0.4">
      <c r="A135" s="71">
        <f>draw!A135</f>
        <v>0</v>
      </c>
      <c r="B135" s="71">
        <f>draw!B135</f>
        <v>0</v>
      </c>
      <c r="C135" s="71">
        <f>draw!C135</f>
        <v>0</v>
      </c>
      <c r="D135" s="71">
        <f>draw!D135</f>
        <v>0</v>
      </c>
      <c r="E135" s="71">
        <f>draw!E135</f>
        <v>0</v>
      </c>
      <c r="F135" s="54">
        <f>'scores '!E135</f>
        <v>150</v>
      </c>
      <c r="G135" s="54">
        <f>'scores '!F135</f>
        <v>0</v>
      </c>
      <c r="H135" s="54">
        <f>'scores '!G135</f>
        <v>0</v>
      </c>
      <c r="I135" s="54">
        <f>'scores '!AG135</f>
        <v>2276.8000000000002</v>
      </c>
      <c r="J135" s="68">
        <f>'scores '!AH135</f>
        <v>5</v>
      </c>
      <c r="K135" s="68" t="str">
        <f>'scores '!AI135</f>
        <v/>
      </c>
      <c r="L135" s="68" t="str">
        <f>'scores '!AJ135</f>
        <v/>
      </c>
      <c r="M135" s="68" t="str">
        <f>'scores '!AK135</f>
        <v/>
      </c>
      <c r="N135" s="68" t="str">
        <f>'scores '!AL135</f>
        <v/>
      </c>
      <c r="O135" s="68" t="str">
        <f>'scores '!AM135</f>
        <v/>
      </c>
      <c r="P135" s="51">
        <f>draw!Q135</f>
        <v>0</v>
      </c>
    </row>
    <row r="136" spans="1:16" s="58" customFormat="1" ht="16" thickBot="1" x14ac:dyDescent="0.4">
      <c r="A136" s="71">
        <f>draw!A136</f>
        <v>0</v>
      </c>
      <c r="B136" s="71">
        <f>draw!B136</f>
        <v>0</v>
      </c>
      <c r="C136" s="71">
        <f>draw!C136</f>
        <v>0</v>
      </c>
      <c r="D136" s="71">
        <f>draw!D136</f>
        <v>0</v>
      </c>
      <c r="E136" s="71">
        <f>draw!E136</f>
        <v>0</v>
      </c>
      <c r="F136" s="54">
        <f>'scores '!E136</f>
        <v>0</v>
      </c>
      <c r="G136" s="54">
        <f>'scores '!F136</f>
        <v>0</v>
      </c>
      <c r="H136" s="54">
        <f>'scores '!G136</f>
        <v>0</v>
      </c>
      <c r="I136" s="54">
        <f>'scores '!AG136</f>
        <v>0</v>
      </c>
      <c r="J136" s="68">
        <f>'scores '!AH136</f>
        <v>0</v>
      </c>
      <c r="K136" s="68">
        <f>'scores '!AI136</f>
        <v>0</v>
      </c>
      <c r="L136" s="68">
        <f>'scores '!AJ136</f>
        <v>0</v>
      </c>
      <c r="M136" s="68">
        <f>'scores '!AK136</f>
        <v>0</v>
      </c>
      <c r="N136" s="68">
        <f>'scores '!AL136</f>
        <v>0</v>
      </c>
      <c r="O136" s="68">
        <f>'scores '!AM136</f>
        <v>0</v>
      </c>
      <c r="P136" s="51">
        <f>draw!Q136</f>
        <v>0</v>
      </c>
    </row>
    <row r="137" spans="1:16" ht="16" thickBot="1" x14ac:dyDescent="0.4">
      <c r="A137" s="71">
        <f>draw!A137</f>
        <v>0</v>
      </c>
      <c r="B137" s="71">
        <f>draw!B137</f>
        <v>0</v>
      </c>
      <c r="C137" s="71">
        <f>draw!C137</f>
        <v>0</v>
      </c>
      <c r="D137" s="71">
        <f>draw!D137</f>
        <v>0</v>
      </c>
      <c r="E137" s="71">
        <f>draw!E137</f>
        <v>0</v>
      </c>
      <c r="F137" s="54">
        <f>'scores '!E137</f>
        <v>0</v>
      </c>
      <c r="G137" s="54">
        <f>'scores '!F137</f>
        <v>0</v>
      </c>
      <c r="H137" s="54">
        <f>'scores '!G137</f>
        <v>0</v>
      </c>
      <c r="I137" s="54">
        <f>'scores '!AG137</f>
        <v>0</v>
      </c>
      <c r="J137" s="68">
        <f>'scores '!AH137</f>
        <v>0</v>
      </c>
      <c r="K137" s="68">
        <f>'scores '!AI137</f>
        <v>0</v>
      </c>
      <c r="L137" s="68">
        <f>'scores '!AJ137</f>
        <v>0</v>
      </c>
      <c r="M137" s="68">
        <f>'scores '!AK137</f>
        <v>0</v>
      </c>
      <c r="N137" s="68">
        <f>'scores '!AL137</f>
        <v>0</v>
      </c>
      <c r="O137" s="68">
        <f>'scores '!AM137</f>
        <v>0</v>
      </c>
      <c r="P137" s="51">
        <f>draw!Q137</f>
        <v>0</v>
      </c>
    </row>
    <row r="138" spans="1:16" ht="16" thickBot="1" x14ac:dyDescent="0.4">
      <c r="A138" s="86" t="str">
        <f>draw!A138</f>
        <v>DURAL PONY CLUB CLOSED ODE 2017</v>
      </c>
      <c r="B138" s="71"/>
      <c r="C138" s="71"/>
      <c r="D138" s="71"/>
      <c r="E138" s="71">
        <f>draw!E138</f>
        <v>0</v>
      </c>
      <c r="F138" s="54">
        <f>'scores '!E138</f>
        <v>0</v>
      </c>
      <c r="G138" s="54">
        <f>'scores '!F138</f>
        <v>0</v>
      </c>
      <c r="H138" s="54">
        <f>'scores '!G138</f>
        <v>0</v>
      </c>
      <c r="I138" s="54">
        <f>'scores '!AG138</f>
        <v>0</v>
      </c>
      <c r="J138" s="68">
        <f>'scores '!AH138</f>
        <v>0</v>
      </c>
      <c r="K138" s="68">
        <f>'scores '!AI138</f>
        <v>0</v>
      </c>
      <c r="L138" s="68">
        <f>'scores '!AJ138</f>
        <v>0</v>
      </c>
      <c r="M138" s="68">
        <f>'scores '!AK138</f>
        <v>0</v>
      </c>
      <c r="N138" s="68">
        <f>'scores '!AL138</f>
        <v>0</v>
      </c>
      <c r="O138" s="68">
        <f>'scores '!AM138</f>
        <v>0</v>
      </c>
      <c r="P138" s="51">
        <f>draw!Q138</f>
        <v>0</v>
      </c>
    </row>
    <row r="139" spans="1:16" ht="47" thickBot="1" x14ac:dyDescent="0.4">
      <c r="A139" s="86" t="str">
        <f>draw!A139</f>
        <v>D Grade Under 13</v>
      </c>
      <c r="B139" s="71"/>
      <c r="C139" s="71"/>
      <c r="D139" s="71"/>
      <c r="E139" s="71">
        <f>draw!E139</f>
        <v>0.39583333333333331</v>
      </c>
      <c r="F139" s="54">
        <f>'scores '!E139</f>
        <v>0</v>
      </c>
      <c r="G139" s="54">
        <f>'scores '!F139</f>
        <v>0</v>
      </c>
      <c r="H139" s="54">
        <f>'scores '!G139</f>
        <v>0</v>
      </c>
      <c r="I139" s="54">
        <f>'scores '!AG139</f>
        <v>0</v>
      </c>
      <c r="J139" s="68">
        <f>'scores '!AH139</f>
        <v>0</v>
      </c>
      <c r="K139" s="68" t="str">
        <f>'scores '!AI139</f>
        <v>Placings within Club</v>
      </c>
      <c r="L139" s="68">
        <f>'scores '!AJ139</f>
        <v>0</v>
      </c>
      <c r="M139" s="68">
        <f>'scores '!AK139</f>
        <v>0</v>
      </c>
      <c r="N139" s="68">
        <f>'scores '!AL139</f>
        <v>0</v>
      </c>
      <c r="O139" s="68">
        <f>'scores '!AM139</f>
        <v>0</v>
      </c>
      <c r="P139" s="51">
        <f>draw!Q139</f>
        <v>0</v>
      </c>
    </row>
    <row r="140" spans="1:16" s="65" customFormat="1" ht="31.5" thickBot="1" x14ac:dyDescent="0.4">
      <c r="A140" s="71" t="str">
        <f>draw!A140</f>
        <v>No</v>
      </c>
      <c r="B140" s="71" t="str">
        <f>draw!B140</f>
        <v>Name</v>
      </c>
      <c r="C140" s="71" t="str">
        <f>draw!C140</f>
        <v>Surname</v>
      </c>
      <c r="D140" s="71" t="str">
        <f>draw!D140</f>
        <v>Horse</v>
      </c>
      <c r="E140" s="71" t="str">
        <f>draw!E140</f>
        <v>Club</v>
      </c>
      <c r="F140" s="54" t="str">
        <f>'scores '!E140</f>
        <v>D'age</v>
      </c>
      <c r="G140" s="54" t="str">
        <f>'scores '!F140</f>
        <v>S/J</v>
      </c>
      <c r="H140" s="54" t="str">
        <f>'scores '!G140</f>
        <v>S/J Time</v>
      </c>
      <c r="I140" s="54" t="str">
        <f>'scores '!AG140</f>
        <v>Total</v>
      </c>
      <c r="J140" s="68" t="str">
        <f>'scores '!AH140</f>
        <v>Place</v>
      </c>
      <c r="K140" s="68" t="str">
        <f>'scores '!AI140</f>
        <v>Dural</v>
      </c>
      <c r="L140" s="68" t="str">
        <f>'scores '!AJ140</f>
        <v>ES</v>
      </c>
      <c r="M140" s="68" t="str">
        <f>'scores '!AK140</f>
        <v>Dural (Led)</v>
      </c>
      <c r="N140" s="68" t="str">
        <f>'scores '!AL140</f>
        <v>Other (Led)</v>
      </c>
      <c r="O140" s="68" t="str">
        <f>'scores '!AM140</f>
        <v>Others</v>
      </c>
      <c r="P140" s="51">
        <f>draw!Q140</f>
        <v>0</v>
      </c>
    </row>
    <row r="141" spans="1:16" ht="16" thickBot="1" x14ac:dyDescent="0.4">
      <c r="A141" s="71">
        <f>draw!A141</f>
        <v>8</v>
      </c>
      <c r="B141" s="71" t="str">
        <f>draw!B141</f>
        <v>Imogen Sidaros</v>
      </c>
      <c r="C141" s="71">
        <f>draw!C141</f>
        <v>0</v>
      </c>
      <c r="D141" s="71" t="str">
        <f>draw!D141</f>
        <v>Rosie</v>
      </c>
      <c r="E141" s="71" t="str">
        <f>draw!E141</f>
        <v>DUR</v>
      </c>
      <c r="F141" s="54">
        <f>'scores '!E141</f>
        <v>73.846153846153854</v>
      </c>
      <c r="G141" s="54">
        <f>'scores '!F141</f>
        <v>0</v>
      </c>
      <c r="H141" s="54">
        <f>'scores '!G141</f>
        <v>0</v>
      </c>
      <c r="I141" s="54" t="str">
        <f>'scores '!AG141</f>
        <v>E</v>
      </c>
      <c r="J141" s="68">
        <f>'scores '!AH141</f>
        <v>1</v>
      </c>
      <c r="K141" s="68" t="str">
        <f>'scores '!AI141</f>
        <v/>
      </c>
      <c r="L141" s="68" t="str">
        <f>'scores '!AJ141</f>
        <v/>
      </c>
      <c r="M141" s="68" t="str">
        <f>'scores '!AK141</f>
        <v/>
      </c>
      <c r="N141" s="68" t="str">
        <f>'scores '!AL141</f>
        <v/>
      </c>
      <c r="O141" s="68" t="str">
        <f>'scores '!AM141</f>
        <v/>
      </c>
      <c r="P141" s="51">
        <f>draw!Q141</f>
        <v>0</v>
      </c>
    </row>
    <row r="142" spans="1:16" ht="31.5" thickBot="1" x14ac:dyDescent="0.4">
      <c r="A142" s="71">
        <f>draw!A142</f>
        <v>9</v>
      </c>
      <c r="B142" s="71" t="str">
        <f>draw!B142</f>
        <v xml:space="preserve">Rosie Kenny </v>
      </c>
      <c r="C142" s="71">
        <f>draw!C142</f>
        <v>0</v>
      </c>
      <c r="D142" s="71" t="str">
        <f>draw!D142</f>
        <v>Bolagamy Pheadra (Lolly)</v>
      </c>
      <c r="E142" s="71" t="str">
        <f>draw!E142</f>
        <v>ARC</v>
      </c>
      <c r="F142" s="54">
        <f>'scores '!E142</f>
        <v>53.36538461538462</v>
      </c>
      <c r="G142" s="54">
        <f>'scores '!F142</f>
        <v>0</v>
      </c>
      <c r="H142" s="54">
        <f>'scores '!G142</f>
        <v>0</v>
      </c>
      <c r="I142" s="54">
        <f>'scores '!AG142</f>
        <v>157.76538461538462</v>
      </c>
      <c r="J142" s="68">
        <f>'scores '!AH142</f>
        <v>0</v>
      </c>
      <c r="K142" s="68" t="str">
        <f>'scores '!AI142</f>
        <v/>
      </c>
      <c r="L142" s="68" t="str">
        <f>'scores '!AJ142</f>
        <v/>
      </c>
      <c r="M142" s="68" t="str">
        <f>'scores '!AK142</f>
        <v/>
      </c>
      <c r="N142" s="68" t="str">
        <f>'scores '!AL142</f>
        <v/>
      </c>
      <c r="O142" s="68" t="str">
        <f>'scores '!AM142</f>
        <v/>
      </c>
      <c r="P142" s="51">
        <f>draw!Q142</f>
        <v>0</v>
      </c>
    </row>
    <row r="143" spans="1:16" ht="16" thickBot="1" x14ac:dyDescent="0.4">
      <c r="A143" s="71">
        <f>draw!A143</f>
        <v>0</v>
      </c>
      <c r="B143" s="71">
        <f>draw!B143</f>
        <v>0</v>
      </c>
      <c r="C143" s="71">
        <f>draw!C143</f>
        <v>0</v>
      </c>
      <c r="D143" s="71">
        <f>draw!D143</f>
        <v>0</v>
      </c>
      <c r="E143" s="71">
        <f>draw!E143</f>
        <v>0</v>
      </c>
      <c r="F143" s="54">
        <f>'scores '!E143</f>
        <v>150</v>
      </c>
      <c r="G143" s="54">
        <f>'scores '!F143</f>
        <v>0</v>
      </c>
      <c r="H143" s="54">
        <f>'scores '!G143</f>
        <v>0</v>
      </c>
      <c r="I143" s="54">
        <f>'scores '!AG143</f>
        <v>1398.4</v>
      </c>
      <c r="J143" s="68">
        <f>'scores '!AH143</f>
        <v>2</v>
      </c>
      <c r="K143" s="68" t="str">
        <f>'scores '!AI143</f>
        <v/>
      </c>
      <c r="L143" s="68" t="str">
        <f>'scores '!AJ143</f>
        <v/>
      </c>
      <c r="M143" s="68" t="str">
        <f>'scores '!AK143</f>
        <v/>
      </c>
      <c r="N143" s="68" t="str">
        <f>'scores '!AL143</f>
        <v/>
      </c>
      <c r="O143" s="68" t="str">
        <f>'scores '!AM143</f>
        <v/>
      </c>
      <c r="P143" s="51">
        <f>draw!Q143</f>
        <v>0</v>
      </c>
    </row>
    <row r="144" spans="1:16" ht="16" thickBot="1" x14ac:dyDescent="0.4">
      <c r="A144" s="71">
        <f>draw!A144</f>
        <v>0</v>
      </c>
      <c r="B144" s="71">
        <f>draw!B144</f>
        <v>0</v>
      </c>
      <c r="C144" s="71">
        <f>draw!C144</f>
        <v>0</v>
      </c>
      <c r="D144" s="71">
        <f>draw!D144</f>
        <v>0</v>
      </c>
      <c r="E144" s="71">
        <f>draw!E144</f>
        <v>0</v>
      </c>
      <c r="F144" s="54">
        <f>'scores '!E144</f>
        <v>150</v>
      </c>
      <c r="G144" s="54">
        <f>'scores '!F144</f>
        <v>0</v>
      </c>
      <c r="H144" s="54">
        <f>'scores '!G144</f>
        <v>0</v>
      </c>
      <c r="I144" s="54">
        <f>'scores '!AG144</f>
        <v>1398.4</v>
      </c>
      <c r="J144" s="68">
        <f>'scores '!AH144</f>
        <v>2</v>
      </c>
      <c r="K144" s="68" t="str">
        <f>'scores '!AI144</f>
        <v/>
      </c>
      <c r="L144" s="68" t="str">
        <f>'scores '!AJ144</f>
        <v/>
      </c>
      <c r="M144" s="68" t="str">
        <f>'scores '!AK144</f>
        <v/>
      </c>
      <c r="N144" s="68" t="str">
        <f>'scores '!AL144</f>
        <v/>
      </c>
      <c r="O144" s="68" t="str">
        <f>'scores '!AM144</f>
        <v/>
      </c>
      <c r="P144" s="51">
        <f>draw!Q144</f>
        <v>0</v>
      </c>
    </row>
    <row r="145" spans="1:16" ht="16" thickBot="1" x14ac:dyDescent="0.4">
      <c r="A145" s="71">
        <f>draw!A145</f>
        <v>0</v>
      </c>
      <c r="B145" s="71">
        <f>draw!B145</f>
        <v>0</v>
      </c>
      <c r="C145" s="71">
        <f>draw!C145</f>
        <v>0</v>
      </c>
      <c r="D145" s="71">
        <f>draw!D145</f>
        <v>0</v>
      </c>
      <c r="E145" s="71">
        <f>draw!E145</f>
        <v>0</v>
      </c>
      <c r="F145" s="54">
        <f>'scores '!E145</f>
        <v>150</v>
      </c>
      <c r="G145" s="54">
        <f>'scores '!F145</f>
        <v>0</v>
      </c>
      <c r="H145" s="54">
        <f>'scores '!G145</f>
        <v>0</v>
      </c>
      <c r="I145" s="54">
        <f>'scores '!AG145</f>
        <v>1398.4</v>
      </c>
      <c r="J145" s="68">
        <f>'scores '!AH145</f>
        <v>2</v>
      </c>
      <c r="K145" s="68" t="str">
        <f>'scores '!AI145</f>
        <v/>
      </c>
      <c r="L145" s="68" t="str">
        <f>'scores '!AJ145</f>
        <v/>
      </c>
      <c r="M145" s="68" t="str">
        <f>'scores '!AK145</f>
        <v/>
      </c>
      <c r="N145" s="68" t="str">
        <f>'scores '!AL145</f>
        <v/>
      </c>
      <c r="O145" s="68" t="str">
        <f>'scores '!AM145</f>
        <v/>
      </c>
      <c r="P145" s="51">
        <f>draw!Q145</f>
        <v>0</v>
      </c>
    </row>
    <row r="146" spans="1:16" ht="16" thickBot="1" x14ac:dyDescent="0.4">
      <c r="A146" s="71">
        <f>draw!A146</f>
        <v>0</v>
      </c>
      <c r="B146" s="71">
        <f>draw!B146</f>
        <v>0</v>
      </c>
      <c r="C146" s="71">
        <f>draw!C146</f>
        <v>0</v>
      </c>
      <c r="D146" s="71">
        <f>draw!D146</f>
        <v>0</v>
      </c>
      <c r="E146" s="71">
        <f>draw!E146</f>
        <v>0</v>
      </c>
      <c r="F146" s="54">
        <f>'scores '!E146</f>
        <v>150</v>
      </c>
      <c r="G146" s="54">
        <f>'scores '!F146</f>
        <v>0</v>
      </c>
      <c r="H146" s="54">
        <f>'scores '!G146</f>
        <v>0</v>
      </c>
      <c r="I146" s="54">
        <f>'scores '!AG146</f>
        <v>1398.4</v>
      </c>
      <c r="J146" s="68">
        <f>'scores '!AH146</f>
        <v>2</v>
      </c>
      <c r="K146" s="68" t="str">
        <f>'scores '!AI146</f>
        <v/>
      </c>
      <c r="L146" s="68" t="str">
        <f>'scores '!AJ146</f>
        <v/>
      </c>
      <c r="M146" s="68" t="str">
        <f>'scores '!AK146</f>
        <v/>
      </c>
      <c r="N146" s="68" t="str">
        <f>'scores '!AL146</f>
        <v/>
      </c>
      <c r="O146" s="68" t="str">
        <f>'scores '!AM146</f>
        <v/>
      </c>
      <c r="P146" s="51">
        <f>draw!Q146</f>
        <v>0</v>
      </c>
    </row>
    <row r="147" spans="1:16" ht="16" thickBot="1" x14ac:dyDescent="0.4">
      <c r="A147" s="71">
        <f>draw!A147</f>
        <v>0</v>
      </c>
      <c r="B147" s="71">
        <f>draw!B147</f>
        <v>0</v>
      </c>
      <c r="C147" s="71">
        <f>draw!C147</f>
        <v>0</v>
      </c>
      <c r="D147" s="71">
        <f>draw!D147</f>
        <v>0</v>
      </c>
      <c r="E147" s="71">
        <f>draw!E147</f>
        <v>0</v>
      </c>
      <c r="F147" s="54">
        <f>'scores '!E147</f>
        <v>150</v>
      </c>
      <c r="G147" s="54">
        <f>'scores '!F147</f>
        <v>0</v>
      </c>
      <c r="H147" s="54">
        <f>'scores '!G147</f>
        <v>0</v>
      </c>
      <c r="I147" s="54">
        <f>'scores '!AG147</f>
        <v>1398.4</v>
      </c>
      <c r="J147" s="68">
        <f>'scores '!AH147</f>
        <v>2</v>
      </c>
      <c r="K147" s="68" t="str">
        <f>'scores '!AI147</f>
        <v/>
      </c>
      <c r="L147" s="68" t="str">
        <f>'scores '!AJ147</f>
        <v/>
      </c>
      <c r="M147" s="68" t="str">
        <f>'scores '!AK147</f>
        <v/>
      </c>
      <c r="N147" s="68" t="str">
        <f>'scores '!AL147</f>
        <v/>
      </c>
      <c r="O147" s="68" t="str">
        <f>'scores '!AM147</f>
        <v/>
      </c>
      <c r="P147" s="51">
        <f>draw!Q147</f>
        <v>0</v>
      </c>
    </row>
    <row r="148" spans="1:16" ht="16" thickBot="1" x14ac:dyDescent="0.4">
      <c r="A148" s="71">
        <f>draw!A148</f>
        <v>0</v>
      </c>
      <c r="B148" s="71">
        <f>draw!B148</f>
        <v>0</v>
      </c>
      <c r="C148" s="71">
        <f>draw!C148</f>
        <v>0</v>
      </c>
      <c r="D148" s="71">
        <f>draw!D148</f>
        <v>0</v>
      </c>
      <c r="E148" s="71">
        <f>draw!E148</f>
        <v>0</v>
      </c>
      <c r="F148" s="54">
        <f>'scores '!E148</f>
        <v>150</v>
      </c>
      <c r="G148" s="54">
        <f>'scores '!F148</f>
        <v>0</v>
      </c>
      <c r="H148" s="54">
        <f>'scores '!G148</f>
        <v>0</v>
      </c>
      <c r="I148" s="54">
        <f>'scores '!AG148</f>
        <v>1398.4</v>
      </c>
      <c r="J148" s="68">
        <f>'scores '!AH148</f>
        <v>2</v>
      </c>
      <c r="K148" s="68" t="str">
        <f>'scores '!AI148</f>
        <v/>
      </c>
      <c r="L148" s="68" t="str">
        <f>'scores '!AJ148</f>
        <v/>
      </c>
      <c r="M148" s="68" t="str">
        <f>'scores '!AK148</f>
        <v/>
      </c>
      <c r="N148" s="68" t="str">
        <f>'scores '!AL148</f>
        <v/>
      </c>
      <c r="O148" s="68" t="str">
        <f>'scores '!AM148</f>
        <v/>
      </c>
      <c r="P148" s="51">
        <f>draw!Q148</f>
        <v>0</v>
      </c>
    </row>
    <row r="149" spans="1:16" ht="46.5" customHeight="1" thickBot="1" x14ac:dyDescent="0.4">
      <c r="A149" s="71">
        <f>draw!A149</f>
        <v>0</v>
      </c>
      <c r="B149" s="71">
        <f>draw!B149</f>
        <v>0</v>
      </c>
      <c r="C149" s="71">
        <f>draw!C149</f>
        <v>0</v>
      </c>
      <c r="D149" s="71">
        <f>draw!D149</f>
        <v>0</v>
      </c>
      <c r="E149" s="71">
        <f>draw!E149</f>
        <v>0</v>
      </c>
      <c r="F149" s="54">
        <f>'scores '!E149</f>
        <v>150</v>
      </c>
      <c r="G149" s="54">
        <f>'scores '!F149</f>
        <v>0</v>
      </c>
      <c r="H149" s="54">
        <f>'scores '!G149</f>
        <v>0</v>
      </c>
      <c r="I149" s="54">
        <f>'scores '!AG149</f>
        <v>1398.4</v>
      </c>
      <c r="J149" s="68">
        <f>'scores '!AH149</f>
        <v>2</v>
      </c>
      <c r="K149" s="68" t="str">
        <f>'scores '!AI149</f>
        <v/>
      </c>
      <c r="L149" s="68" t="str">
        <f>'scores '!AJ149</f>
        <v/>
      </c>
      <c r="M149" s="68" t="str">
        <f>'scores '!AK149</f>
        <v/>
      </c>
      <c r="N149" s="68" t="str">
        <f>'scores '!AL149</f>
        <v/>
      </c>
      <c r="O149" s="68" t="str">
        <f>'scores '!AM149</f>
        <v/>
      </c>
      <c r="P149" s="51">
        <f>draw!Q149</f>
        <v>0</v>
      </c>
    </row>
    <row r="150" spans="1:16" ht="16" thickBot="1" x14ac:dyDescent="0.4">
      <c r="A150" s="71">
        <f>draw!A150</f>
        <v>0</v>
      </c>
      <c r="B150" s="71">
        <f>draw!B150</f>
        <v>0</v>
      </c>
      <c r="C150" s="71">
        <f>draw!C150</f>
        <v>0</v>
      </c>
      <c r="D150" s="71">
        <f>draw!D150</f>
        <v>0</v>
      </c>
      <c r="E150" s="71">
        <f>draw!E150</f>
        <v>0</v>
      </c>
      <c r="F150" s="54">
        <f>'scores '!E150</f>
        <v>150</v>
      </c>
      <c r="G150" s="54">
        <f>'scores '!F150</f>
        <v>0</v>
      </c>
      <c r="H150" s="54">
        <f>'scores '!G150</f>
        <v>0</v>
      </c>
      <c r="I150" s="54">
        <f>'scores '!AG150</f>
        <v>1398.4</v>
      </c>
      <c r="J150" s="68">
        <f>'scores '!AH150</f>
        <v>2</v>
      </c>
      <c r="K150" s="68" t="str">
        <f>'scores '!AI150</f>
        <v/>
      </c>
      <c r="L150" s="68" t="str">
        <f>'scores '!AJ150</f>
        <v/>
      </c>
      <c r="M150" s="68" t="str">
        <f>'scores '!AK150</f>
        <v/>
      </c>
      <c r="N150" s="68" t="str">
        <f>'scores '!AL150</f>
        <v/>
      </c>
      <c r="O150" s="68" t="str">
        <f>'scores '!AM150</f>
        <v/>
      </c>
      <c r="P150" s="51">
        <f>draw!Q150</f>
        <v>0</v>
      </c>
    </row>
    <row r="151" spans="1:16" ht="61.5" customHeight="1" thickBot="1" x14ac:dyDescent="0.4">
      <c r="A151" s="71">
        <f>draw!A151</f>
        <v>0</v>
      </c>
      <c r="B151" s="71">
        <f>draw!B151</f>
        <v>0</v>
      </c>
      <c r="C151" s="71">
        <f>draw!C151</f>
        <v>0</v>
      </c>
      <c r="D151" s="71">
        <f>draw!D151</f>
        <v>0</v>
      </c>
      <c r="E151" s="71">
        <f>draw!E151</f>
        <v>0</v>
      </c>
      <c r="F151" s="54">
        <f>'scores '!E151</f>
        <v>150</v>
      </c>
      <c r="G151" s="54">
        <f>'scores '!F151</f>
        <v>0</v>
      </c>
      <c r="H151" s="54">
        <f>'scores '!G151</f>
        <v>0</v>
      </c>
      <c r="I151" s="54">
        <f>'scores '!AG151</f>
        <v>1398.4</v>
      </c>
      <c r="J151" s="68">
        <f>'scores '!AH151</f>
        <v>2</v>
      </c>
      <c r="K151" s="68" t="str">
        <f>'scores '!AI151</f>
        <v/>
      </c>
      <c r="L151" s="68" t="str">
        <f>'scores '!AJ151</f>
        <v/>
      </c>
      <c r="M151" s="68" t="str">
        <f>'scores '!AK151</f>
        <v/>
      </c>
      <c r="N151" s="68" t="str">
        <f>'scores '!AL151</f>
        <v/>
      </c>
      <c r="O151" s="68" t="str">
        <f>'scores '!AM151</f>
        <v/>
      </c>
      <c r="P151" s="51">
        <f>draw!Q151</f>
        <v>0</v>
      </c>
    </row>
    <row r="152" spans="1:16" ht="16" thickBot="1" x14ac:dyDescent="0.4">
      <c r="A152" s="71">
        <f>draw!A152</f>
        <v>0</v>
      </c>
      <c r="B152" s="71">
        <f>draw!B152</f>
        <v>0</v>
      </c>
      <c r="C152" s="71">
        <f>draw!C152</f>
        <v>0</v>
      </c>
      <c r="D152" s="71">
        <f>draw!D152</f>
        <v>0</v>
      </c>
      <c r="E152" s="71">
        <f>draw!E152</f>
        <v>0</v>
      </c>
      <c r="F152" s="54">
        <f>'scores '!E152</f>
        <v>150</v>
      </c>
      <c r="G152" s="54">
        <f>'scores '!F152</f>
        <v>0</v>
      </c>
      <c r="H152" s="54">
        <f>'scores '!G152</f>
        <v>0</v>
      </c>
      <c r="I152" s="54">
        <f>'scores '!AG152</f>
        <v>1398.4</v>
      </c>
      <c r="J152" s="68">
        <f>'scores '!AH152</f>
        <v>2</v>
      </c>
      <c r="K152" s="68" t="str">
        <f>'scores '!AI152</f>
        <v/>
      </c>
      <c r="L152" s="68" t="str">
        <f>'scores '!AJ152</f>
        <v/>
      </c>
      <c r="M152" s="68" t="str">
        <f>'scores '!AK152</f>
        <v/>
      </c>
      <c r="N152" s="68" t="str">
        <f>'scores '!AL152</f>
        <v/>
      </c>
      <c r="O152" s="68" t="str">
        <f>'scores '!AM152</f>
        <v/>
      </c>
      <c r="P152" s="51">
        <f>draw!Q152</f>
        <v>0</v>
      </c>
    </row>
    <row r="153" spans="1:16" ht="16" thickBot="1" x14ac:dyDescent="0.4">
      <c r="A153" s="71">
        <f>draw!A153</f>
        <v>0</v>
      </c>
      <c r="B153" s="71">
        <f>draw!B153</f>
        <v>0</v>
      </c>
      <c r="C153" s="71">
        <f>draw!C153</f>
        <v>0</v>
      </c>
      <c r="D153" s="71">
        <f>draw!D153</f>
        <v>0</v>
      </c>
      <c r="E153" s="71">
        <f>draw!E153</f>
        <v>0</v>
      </c>
      <c r="F153" s="54">
        <f>'scores '!E153</f>
        <v>150</v>
      </c>
      <c r="G153" s="54">
        <f>'scores '!F153</f>
        <v>0</v>
      </c>
      <c r="H153" s="54">
        <f>'scores '!G153</f>
        <v>0</v>
      </c>
      <c r="I153" s="54">
        <f>'scores '!AG153</f>
        <v>1398.4</v>
      </c>
      <c r="J153" s="68">
        <f>'scores '!AH153</f>
        <v>2</v>
      </c>
      <c r="K153" s="68" t="str">
        <f>'scores '!AI153</f>
        <v/>
      </c>
      <c r="L153" s="68" t="str">
        <f>'scores '!AJ153</f>
        <v/>
      </c>
      <c r="M153" s="68" t="str">
        <f>'scores '!AK153</f>
        <v/>
      </c>
      <c r="N153" s="68" t="str">
        <f>'scores '!AL153</f>
        <v/>
      </c>
      <c r="O153" s="68" t="str">
        <f>'scores '!AM153</f>
        <v/>
      </c>
      <c r="P153" s="51">
        <f>draw!Q153</f>
        <v>0</v>
      </c>
    </row>
    <row r="154" spans="1:16" ht="16" thickBot="1" x14ac:dyDescent="0.4">
      <c r="A154" s="71">
        <f>draw!A154</f>
        <v>0</v>
      </c>
      <c r="B154" s="71">
        <f>draw!B154</f>
        <v>0</v>
      </c>
      <c r="C154" s="71">
        <f>draw!C154</f>
        <v>0</v>
      </c>
      <c r="D154" s="71">
        <f>draw!D154</f>
        <v>0</v>
      </c>
      <c r="E154" s="71">
        <f>draw!E154</f>
        <v>0</v>
      </c>
      <c r="F154" s="54">
        <f>'scores '!E154</f>
        <v>150</v>
      </c>
      <c r="G154" s="54">
        <f>'scores '!F154</f>
        <v>0</v>
      </c>
      <c r="H154" s="54">
        <f>'scores '!G154</f>
        <v>0</v>
      </c>
      <c r="I154" s="54">
        <f>'scores '!AG154</f>
        <v>1398.4</v>
      </c>
      <c r="J154" s="68">
        <f>'scores '!AH154</f>
        <v>2</v>
      </c>
      <c r="K154" s="68" t="str">
        <f>'scores '!AI154</f>
        <v/>
      </c>
      <c r="L154" s="68" t="str">
        <f>'scores '!AJ154</f>
        <v/>
      </c>
      <c r="M154" s="68" t="str">
        <f>'scores '!AK154</f>
        <v/>
      </c>
      <c r="N154" s="68" t="str">
        <f>'scores '!AL154</f>
        <v/>
      </c>
      <c r="O154" s="68" t="str">
        <f>'scores '!AM154</f>
        <v/>
      </c>
      <c r="P154" s="51">
        <f>draw!Q154</f>
        <v>0</v>
      </c>
    </row>
    <row r="155" spans="1:16" ht="16" thickBot="1" x14ac:dyDescent="0.4">
      <c r="A155" s="71">
        <f>draw!A155</f>
        <v>0</v>
      </c>
      <c r="B155" s="71">
        <f>draw!B155</f>
        <v>0</v>
      </c>
      <c r="C155" s="71">
        <f>draw!C155</f>
        <v>0</v>
      </c>
      <c r="D155" s="71">
        <f>draw!D155</f>
        <v>0</v>
      </c>
      <c r="E155" s="71">
        <f>draw!E155</f>
        <v>0</v>
      </c>
      <c r="F155" s="54">
        <f>'scores '!E155</f>
        <v>150</v>
      </c>
      <c r="G155" s="54">
        <f>'scores '!F155</f>
        <v>0</v>
      </c>
      <c r="H155" s="54">
        <f>'scores '!G155</f>
        <v>0</v>
      </c>
      <c r="I155" s="54">
        <f>'scores '!AG155</f>
        <v>1398.4</v>
      </c>
      <c r="J155" s="68">
        <f>'scores '!AH155</f>
        <v>2</v>
      </c>
      <c r="K155" s="68" t="str">
        <f>'scores '!AI155</f>
        <v/>
      </c>
      <c r="L155" s="68" t="str">
        <f>'scores '!AJ155</f>
        <v/>
      </c>
      <c r="M155" s="68" t="str">
        <f>'scores '!AK155</f>
        <v/>
      </c>
      <c r="N155" s="68" t="str">
        <f>'scores '!AL155</f>
        <v/>
      </c>
      <c r="O155" s="68" t="str">
        <f>'scores '!AM155</f>
        <v/>
      </c>
      <c r="P155" s="51">
        <f>draw!Q155</f>
        <v>0</v>
      </c>
    </row>
    <row r="156" spans="1:16" ht="16" thickBot="1" x14ac:dyDescent="0.4">
      <c r="A156" s="71">
        <f>draw!A156</f>
        <v>0</v>
      </c>
      <c r="B156" s="71">
        <f>draw!B156</f>
        <v>0</v>
      </c>
      <c r="C156" s="71">
        <f>draw!C156</f>
        <v>0</v>
      </c>
      <c r="D156" s="71">
        <f>draw!D156</f>
        <v>0</v>
      </c>
      <c r="E156" s="71">
        <f>draw!E156</f>
        <v>0</v>
      </c>
      <c r="F156" s="54">
        <f>'scores '!E156</f>
        <v>150</v>
      </c>
      <c r="G156" s="54">
        <f>'scores '!F156</f>
        <v>0</v>
      </c>
      <c r="H156" s="54">
        <f>'scores '!G156</f>
        <v>0</v>
      </c>
      <c r="I156" s="54">
        <f>'scores '!AG156</f>
        <v>1398.4</v>
      </c>
      <c r="J156" s="68">
        <f>'scores '!AH156</f>
        <v>2</v>
      </c>
      <c r="K156" s="68" t="str">
        <f>'scores '!AI156</f>
        <v/>
      </c>
      <c r="L156" s="68" t="str">
        <f>'scores '!AJ156</f>
        <v/>
      </c>
      <c r="M156" s="68" t="str">
        <f>'scores '!AK156</f>
        <v/>
      </c>
      <c r="N156" s="68" t="str">
        <f>'scores '!AL156</f>
        <v/>
      </c>
      <c r="O156" s="68" t="str">
        <f>'scores '!AM156</f>
        <v/>
      </c>
      <c r="P156" s="51">
        <f>draw!Q156</f>
        <v>0</v>
      </c>
    </row>
    <row r="157" spans="1:16" ht="16" thickBot="1" x14ac:dyDescent="0.4">
      <c r="A157" s="71">
        <f>draw!A157</f>
        <v>0</v>
      </c>
      <c r="B157" s="71">
        <f>draw!B157</f>
        <v>0</v>
      </c>
      <c r="C157" s="71">
        <f>draw!C157</f>
        <v>0</v>
      </c>
      <c r="D157" s="71">
        <f>draw!D157</f>
        <v>0</v>
      </c>
      <c r="E157" s="71">
        <f>draw!E157</f>
        <v>0</v>
      </c>
      <c r="F157" s="54">
        <f>'scores '!E157</f>
        <v>150</v>
      </c>
      <c r="G157" s="54">
        <f>'scores '!F157</f>
        <v>0</v>
      </c>
      <c r="H157" s="54">
        <f>'scores '!G157</f>
        <v>0</v>
      </c>
      <c r="I157" s="54">
        <f>'scores '!AG157</f>
        <v>1398.4</v>
      </c>
      <c r="J157" s="68">
        <f>'scores '!AH157</f>
        <v>2</v>
      </c>
      <c r="K157" s="68" t="str">
        <f>'scores '!AI157</f>
        <v/>
      </c>
      <c r="L157" s="68" t="str">
        <f>'scores '!AJ157</f>
        <v/>
      </c>
      <c r="M157" s="68" t="str">
        <f>'scores '!AK157</f>
        <v/>
      </c>
      <c r="N157" s="68" t="str">
        <f>'scores '!AL157</f>
        <v/>
      </c>
      <c r="O157" s="68" t="str">
        <f>'scores '!AM157</f>
        <v/>
      </c>
      <c r="P157" s="51">
        <f>draw!Q157</f>
        <v>0</v>
      </c>
    </row>
    <row r="158" spans="1:16" ht="16" thickBot="1" x14ac:dyDescent="0.4">
      <c r="A158" s="71">
        <f>draw!A158</f>
        <v>0</v>
      </c>
      <c r="B158" s="71">
        <f>draw!B158</f>
        <v>0</v>
      </c>
      <c r="C158" s="71">
        <f>draw!C158</f>
        <v>0</v>
      </c>
      <c r="D158" s="71">
        <f>draw!D158</f>
        <v>0</v>
      </c>
      <c r="E158" s="71">
        <f>draw!E158</f>
        <v>0</v>
      </c>
      <c r="F158" s="54">
        <f>'scores '!E158</f>
        <v>150</v>
      </c>
      <c r="G158" s="54">
        <f>'scores '!F158</f>
        <v>0</v>
      </c>
      <c r="H158" s="54">
        <f>'scores '!G158</f>
        <v>0</v>
      </c>
      <c r="I158" s="54">
        <f>'scores '!AG158</f>
        <v>1398.4</v>
      </c>
      <c r="J158" s="68">
        <f>'scores '!AH158</f>
        <v>2</v>
      </c>
      <c r="K158" s="68" t="str">
        <f>'scores '!AI158</f>
        <v/>
      </c>
      <c r="L158" s="68" t="str">
        <f>'scores '!AJ158</f>
        <v/>
      </c>
      <c r="M158" s="68" t="str">
        <f>'scores '!AK158</f>
        <v/>
      </c>
      <c r="N158" s="68" t="str">
        <f>'scores '!AL158</f>
        <v/>
      </c>
      <c r="O158" s="68" t="str">
        <f>'scores '!AM158</f>
        <v/>
      </c>
      <c r="P158" s="51">
        <f>draw!Q158</f>
        <v>0</v>
      </c>
    </row>
    <row r="159" spans="1:16" ht="16" thickBot="1" x14ac:dyDescent="0.4">
      <c r="A159" s="71">
        <f>draw!A159</f>
        <v>0</v>
      </c>
      <c r="B159" s="71">
        <f>draw!B159</f>
        <v>0</v>
      </c>
      <c r="C159" s="71">
        <f>draw!C159</f>
        <v>0</v>
      </c>
      <c r="D159" s="71">
        <f>draw!D159</f>
        <v>0</v>
      </c>
      <c r="E159" s="71">
        <f>draw!E159</f>
        <v>0</v>
      </c>
      <c r="F159" s="54">
        <f>'scores '!E159</f>
        <v>150</v>
      </c>
      <c r="G159" s="54">
        <f>'scores '!F159</f>
        <v>0</v>
      </c>
      <c r="H159" s="54">
        <f>'scores '!G159</f>
        <v>0</v>
      </c>
      <c r="I159" s="54">
        <f>'scores '!AG159</f>
        <v>1398.4</v>
      </c>
      <c r="J159" s="68">
        <f>'scores '!AH159</f>
        <v>2</v>
      </c>
      <c r="K159" s="68" t="str">
        <f>'scores '!AI159</f>
        <v/>
      </c>
      <c r="L159" s="68" t="str">
        <f>'scores '!AJ159</f>
        <v/>
      </c>
      <c r="M159" s="68" t="str">
        <f>'scores '!AK159</f>
        <v/>
      </c>
      <c r="N159" s="68" t="str">
        <f>'scores '!AL159</f>
        <v/>
      </c>
      <c r="O159" s="68" t="str">
        <f>'scores '!AM159</f>
        <v/>
      </c>
      <c r="P159" s="51">
        <f>draw!Q159</f>
        <v>0</v>
      </c>
    </row>
    <row r="160" spans="1:16" ht="16" thickBot="1" x14ac:dyDescent="0.4">
      <c r="A160" s="71">
        <f>draw!A160</f>
        <v>0</v>
      </c>
      <c r="B160" s="71">
        <f>draw!B160</f>
        <v>0</v>
      </c>
      <c r="C160" s="71">
        <f>draw!C160</f>
        <v>0</v>
      </c>
      <c r="D160" s="71">
        <f>draw!D160</f>
        <v>0</v>
      </c>
      <c r="E160" s="71">
        <f>draw!E160</f>
        <v>0</v>
      </c>
      <c r="F160" s="54">
        <f>'scores '!E160</f>
        <v>150</v>
      </c>
      <c r="G160" s="54">
        <f>'scores '!F160</f>
        <v>0</v>
      </c>
      <c r="H160" s="54">
        <f>'scores '!G160</f>
        <v>0</v>
      </c>
      <c r="I160" s="54">
        <f>'scores '!AG160</f>
        <v>1398.4</v>
      </c>
      <c r="J160" s="68">
        <f>'scores '!AH160</f>
        <v>2</v>
      </c>
      <c r="K160" s="68" t="str">
        <f>'scores '!AI160</f>
        <v/>
      </c>
      <c r="L160" s="68" t="str">
        <f>'scores '!AJ160</f>
        <v/>
      </c>
      <c r="M160" s="68" t="str">
        <f>'scores '!AK160</f>
        <v/>
      </c>
      <c r="N160" s="68" t="str">
        <f>'scores '!AL160</f>
        <v/>
      </c>
      <c r="O160" s="68" t="str">
        <f>'scores '!AM160</f>
        <v/>
      </c>
      <c r="P160" s="51">
        <f>draw!Q160</f>
        <v>0</v>
      </c>
    </row>
    <row r="161" spans="1:16" ht="16" thickBot="1" x14ac:dyDescent="0.4">
      <c r="A161" s="71">
        <f>draw!A161</f>
        <v>0</v>
      </c>
      <c r="B161" s="71">
        <f>draw!B161</f>
        <v>0</v>
      </c>
      <c r="C161" s="71">
        <f>draw!C161</f>
        <v>0</v>
      </c>
      <c r="D161" s="71">
        <f>draw!D161</f>
        <v>0</v>
      </c>
      <c r="E161" s="71">
        <f>draw!E161</f>
        <v>0</v>
      </c>
      <c r="F161" s="54">
        <f>'scores '!E161</f>
        <v>150</v>
      </c>
      <c r="G161" s="54">
        <f>'scores '!F161</f>
        <v>0</v>
      </c>
      <c r="H161" s="54">
        <f>'scores '!G161</f>
        <v>0</v>
      </c>
      <c r="I161" s="54">
        <f>'scores '!AG161</f>
        <v>1398.4</v>
      </c>
      <c r="J161" s="68">
        <f>'scores '!AH161</f>
        <v>2</v>
      </c>
      <c r="K161" s="68" t="str">
        <f>'scores '!AI161</f>
        <v/>
      </c>
      <c r="L161" s="68" t="str">
        <f>'scores '!AJ161</f>
        <v/>
      </c>
      <c r="M161" s="68" t="str">
        <f>'scores '!AK161</f>
        <v/>
      </c>
      <c r="N161" s="68" t="str">
        <f>'scores '!AL161</f>
        <v/>
      </c>
      <c r="O161" s="68" t="str">
        <f>'scores '!AM161</f>
        <v/>
      </c>
      <c r="P161" s="51">
        <f>draw!Q161</f>
        <v>0</v>
      </c>
    </row>
    <row r="162" spans="1:16" ht="16" thickBot="1" x14ac:dyDescent="0.4">
      <c r="A162" s="71">
        <f>draw!A162</f>
        <v>0</v>
      </c>
      <c r="B162" s="71">
        <f>draw!B162</f>
        <v>0</v>
      </c>
      <c r="C162" s="71">
        <f>draw!C162</f>
        <v>0</v>
      </c>
      <c r="D162" s="71">
        <f>draw!D162</f>
        <v>0</v>
      </c>
      <c r="E162" s="71">
        <f>draw!E162</f>
        <v>0</v>
      </c>
      <c r="F162" s="54">
        <f>'scores '!E162</f>
        <v>150</v>
      </c>
      <c r="G162" s="54">
        <f>'scores '!F162</f>
        <v>0</v>
      </c>
      <c r="H162" s="54">
        <f>'scores '!G162</f>
        <v>0</v>
      </c>
      <c r="I162" s="54">
        <f>'scores '!AG162</f>
        <v>1398.4</v>
      </c>
      <c r="J162" s="68">
        <f>'scores '!AH162</f>
        <v>2</v>
      </c>
      <c r="K162" s="68" t="str">
        <f>'scores '!AI162</f>
        <v/>
      </c>
      <c r="L162" s="68" t="str">
        <f>'scores '!AJ162</f>
        <v/>
      </c>
      <c r="M162" s="68" t="str">
        <f>'scores '!AK162</f>
        <v/>
      </c>
      <c r="N162" s="68" t="str">
        <f>'scores '!AL162</f>
        <v/>
      </c>
      <c r="O162" s="68" t="str">
        <f>'scores '!AM162</f>
        <v/>
      </c>
      <c r="P162" s="51">
        <f>draw!Q162</f>
        <v>0</v>
      </c>
    </row>
    <row r="163" spans="1:16" ht="16" thickBot="1" x14ac:dyDescent="0.4">
      <c r="A163" s="71">
        <f>draw!A163</f>
        <v>0</v>
      </c>
      <c r="B163" s="71">
        <f>draw!B163</f>
        <v>0</v>
      </c>
      <c r="C163" s="71">
        <f>draw!C163</f>
        <v>0</v>
      </c>
      <c r="D163" s="71">
        <f>draw!D163</f>
        <v>0</v>
      </c>
      <c r="E163" s="71">
        <f>draw!E163</f>
        <v>0</v>
      </c>
      <c r="F163" s="54">
        <f>'scores '!E163</f>
        <v>150</v>
      </c>
      <c r="G163" s="54">
        <f>'scores '!F163</f>
        <v>0</v>
      </c>
      <c r="H163" s="54">
        <f>'scores '!G163</f>
        <v>0</v>
      </c>
      <c r="I163" s="54">
        <f>'scores '!AG163</f>
        <v>1398.4</v>
      </c>
      <c r="J163" s="68">
        <f>'scores '!AH163</f>
        <v>2</v>
      </c>
      <c r="K163" s="68" t="str">
        <f>'scores '!AI163</f>
        <v/>
      </c>
      <c r="L163" s="68" t="str">
        <f>'scores '!AJ163</f>
        <v/>
      </c>
      <c r="M163" s="68" t="str">
        <f>'scores '!AK163</f>
        <v/>
      </c>
      <c r="N163" s="68" t="str">
        <f>'scores '!AL163</f>
        <v/>
      </c>
      <c r="O163" s="68" t="str">
        <f>'scores '!AM163</f>
        <v/>
      </c>
      <c r="P163" s="51">
        <f>draw!Q163</f>
        <v>0</v>
      </c>
    </row>
    <row r="164" spans="1:16" ht="16" thickBot="1" x14ac:dyDescent="0.4">
      <c r="A164" s="71">
        <f>draw!A164</f>
        <v>0</v>
      </c>
      <c r="B164" s="71">
        <f>draw!B164</f>
        <v>0</v>
      </c>
      <c r="C164" s="71">
        <f>draw!C164</f>
        <v>0</v>
      </c>
      <c r="D164" s="71">
        <f>draw!D164</f>
        <v>0</v>
      </c>
      <c r="E164" s="71">
        <f>draw!E164</f>
        <v>0</v>
      </c>
      <c r="F164" s="54">
        <f>'scores '!E164</f>
        <v>150</v>
      </c>
      <c r="G164" s="54">
        <f>'scores '!F164</f>
        <v>0</v>
      </c>
      <c r="H164" s="54">
        <f>'scores '!G164</f>
        <v>0</v>
      </c>
      <c r="I164" s="54">
        <f>'scores '!AG164</f>
        <v>1398.4</v>
      </c>
      <c r="J164" s="68">
        <f>'scores '!AH164</f>
        <v>2</v>
      </c>
      <c r="K164" s="68" t="str">
        <f>'scores '!AI164</f>
        <v/>
      </c>
      <c r="L164" s="68" t="str">
        <f>'scores '!AJ164</f>
        <v/>
      </c>
      <c r="M164" s="68" t="str">
        <f>'scores '!AK164</f>
        <v/>
      </c>
      <c r="N164" s="68" t="str">
        <f>'scores '!AL164</f>
        <v/>
      </c>
      <c r="O164" s="68" t="str">
        <f>'scores '!AM164</f>
        <v/>
      </c>
      <c r="P164" s="51">
        <f>draw!Q164</f>
        <v>0</v>
      </c>
    </row>
    <row r="165" spans="1:16" ht="16" thickBot="1" x14ac:dyDescent="0.4">
      <c r="A165" s="71">
        <f>draw!A165</f>
        <v>0</v>
      </c>
      <c r="B165" s="71">
        <f>draw!B165</f>
        <v>0</v>
      </c>
      <c r="C165" s="71">
        <f>draw!C165</f>
        <v>0</v>
      </c>
      <c r="D165" s="71">
        <f>draw!D165</f>
        <v>0</v>
      </c>
      <c r="E165" s="71">
        <f>draw!E165</f>
        <v>0</v>
      </c>
      <c r="F165" s="54">
        <f>'scores '!E165</f>
        <v>150</v>
      </c>
      <c r="G165" s="54">
        <f>'scores '!F165</f>
        <v>0</v>
      </c>
      <c r="H165" s="54">
        <f>'scores '!G165</f>
        <v>0</v>
      </c>
      <c r="I165" s="54">
        <f>'scores '!AG165</f>
        <v>1398.4</v>
      </c>
      <c r="J165" s="68">
        <f>'scores '!AH165</f>
        <v>2</v>
      </c>
      <c r="K165" s="68" t="str">
        <f>'scores '!AI165</f>
        <v/>
      </c>
      <c r="L165" s="68" t="str">
        <f>'scores '!AJ165</f>
        <v/>
      </c>
      <c r="M165" s="68" t="str">
        <f>'scores '!AK165</f>
        <v/>
      </c>
      <c r="N165" s="68" t="str">
        <f>'scores '!AL165</f>
        <v/>
      </c>
      <c r="O165" s="68" t="str">
        <f>'scores '!AM165</f>
        <v/>
      </c>
      <c r="P165" s="51">
        <f>draw!Q165</f>
        <v>0</v>
      </c>
    </row>
    <row r="166" spans="1:16" ht="16" thickBot="1" x14ac:dyDescent="0.4">
      <c r="A166" s="71">
        <f>draw!A166</f>
        <v>0</v>
      </c>
      <c r="B166" s="71">
        <f>draw!B166</f>
        <v>0</v>
      </c>
      <c r="C166" s="71">
        <f>draw!C166</f>
        <v>0</v>
      </c>
      <c r="D166" s="71">
        <f>draw!D166</f>
        <v>0</v>
      </c>
      <c r="E166" s="71">
        <f>draw!E166</f>
        <v>0</v>
      </c>
      <c r="F166" s="54">
        <f>'scores '!E166</f>
        <v>150</v>
      </c>
      <c r="G166" s="54">
        <f>'scores '!F166</f>
        <v>0</v>
      </c>
      <c r="H166" s="54">
        <f>'scores '!G166</f>
        <v>0</v>
      </c>
      <c r="I166" s="54">
        <f>'scores '!AG166</f>
        <v>1398.4</v>
      </c>
      <c r="J166" s="68">
        <f>'scores '!AH166</f>
        <v>2</v>
      </c>
      <c r="K166" s="68" t="str">
        <f>'scores '!AI166</f>
        <v/>
      </c>
      <c r="L166" s="68" t="str">
        <f>'scores '!AJ166</f>
        <v/>
      </c>
      <c r="M166" s="68" t="str">
        <f>'scores '!AK166</f>
        <v/>
      </c>
      <c r="N166" s="68" t="str">
        <f>'scores '!AL166</f>
        <v/>
      </c>
      <c r="O166" s="68" t="str">
        <f>'scores '!AM166</f>
        <v/>
      </c>
      <c r="P166" s="51">
        <f>draw!Q166</f>
        <v>0</v>
      </c>
    </row>
    <row r="167" spans="1:16" ht="16" thickBot="1" x14ac:dyDescent="0.4">
      <c r="A167" s="71">
        <f>draw!A167</f>
        <v>0</v>
      </c>
      <c r="B167" s="71">
        <f>draw!B167</f>
        <v>0</v>
      </c>
      <c r="C167" s="71">
        <f>draw!C167</f>
        <v>0</v>
      </c>
      <c r="D167" s="71">
        <f>draw!D167</f>
        <v>0</v>
      </c>
      <c r="E167" s="71">
        <f>draw!E167</f>
        <v>0</v>
      </c>
      <c r="F167" s="54">
        <f>'scores '!E167</f>
        <v>150</v>
      </c>
      <c r="G167" s="54">
        <f>'scores '!F167</f>
        <v>0</v>
      </c>
      <c r="H167" s="54">
        <f>'scores '!G167</f>
        <v>0</v>
      </c>
      <c r="I167" s="54">
        <f>'scores '!AG167</f>
        <v>1398.4</v>
      </c>
      <c r="J167" s="68">
        <f>'scores '!AH167</f>
        <v>2</v>
      </c>
      <c r="K167" s="68" t="str">
        <f>'scores '!AI167</f>
        <v/>
      </c>
      <c r="L167" s="68" t="str">
        <f>'scores '!AJ167</f>
        <v/>
      </c>
      <c r="M167" s="68" t="str">
        <f>'scores '!AK167</f>
        <v/>
      </c>
      <c r="N167" s="68" t="str">
        <f>'scores '!AL167</f>
        <v/>
      </c>
      <c r="O167" s="68" t="str">
        <f>'scores '!AM167</f>
        <v/>
      </c>
      <c r="P167" s="51">
        <f>draw!Q167</f>
        <v>0</v>
      </c>
    </row>
    <row r="168" spans="1:16" ht="16" thickBot="1" x14ac:dyDescent="0.4">
      <c r="A168" s="71">
        <f>draw!A168</f>
        <v>0</v>
      </c>
      <c r="B168" s="71">
        <f>draw!B168</f>
        <v>0</v>
      </c>
      <c r="C168" s="71">
        <f>draw!C168</f>
        <v>0</v>
      </c>
      <c r="D168" s="71">
        <f>draw!D168</f>
        <v>0</v>
      </c>
      <c r="E168" s="71">
        <f>draw!E168</f>
        <v>0</v>
      </c>
      <c r="F168" s="54">
        <f>'scores '!E168</f>
        <v>150</v>
      </c>
      <c r="G168" s="54">
        <f>'scores '!F168</f>
        <v>0</v>
      </c>
      <c r="H168" s="54">
        <f>'scores '!G168</f>
        <v>0</v>
      </c>
      <c r="I168" s="54">
        <f>'scores '!AG168</f>
        <v>1398.4</v>
      </c>
      <c r="J168" s="68">
        <f>'scores '!AH168</f>
        <v>2</v>
      </c>
      <c r="K168" s="68" t="str">
        <f>'scores '!AI168</f>
        <v/>
      </c>
      <c r="L168" s="68" t="str">
        <f>'scores '!AJ168</f>
        <v/>
      </c>
      <c r="M168" s="68" t="str">
        <f>'scores '!AK168</f>
        <v/>
      </c>
      <c r="N168" s="68" t="str">
        <f>'scores '!AL168</f>
        <v/>
      </c>
      <c r="O168" s="68" t="str">
        <f>'scores '!AM168</f>
        <v/>
      </c>
      <c r="P168" s="51">
        <f>draw!Q168</f>
        <v>0</v>
      </c>
    </row>
    <row r="169" spans="1:16" ht="16" thickBot="1" x14ac:dyDescent="0.4">
      <c r="A169" s="71">
        <f>draw!A169</f>
        <v>0</v>
      </c>
      <c r="B169" s="71">
        <f>draw!B169</f>
        <v>0</v>
      </c>
      <c r="C169" s="71">
        <f>draw!C169</f>
        <v>0</v>
      </c>
      <c r="D169" s="71">
        <f>draw!D169</f>
        <v>0</v>
      </c>
      <c r="E169" s="71">
        <f>draw!E169</f>
        <v>0</v>
      </c>
      <c r="F169" s="54">
        <f>'scores '!E169</f>
        <v>150</v>
      </c>
      <c r="G169" s="54">
        <f>'scores '!F169</f>
        <v>0</v>
      </c>
      <c r="H169" s="54">
        <f>'scores '!G169</f>
        <v>0</v>
      </c>
      <c r="I169" s="54">
        <f>'scores '!AG169</f>
        <v>1398.4</v>
      </c>
      <c r="J169" s="68">
        <f>'scores '!AH169</f>
        <v>2</v>
      </c>
      <c r="K169" s="68" t="str">
        <f>'scores '!AI169</f>
        <v/>
      </c>
      <c r="L169" s="68" t="str">
        <f>'scores '!AJ169</f>
        <v/>
      </c>
      <c r="M169" s="68" t="str">
        <f>'scores '!AK169</f>
        <v/>
      </c>
      <c r="N169" s="68" t="str">
        <f>'scores '!AL169</f>
        <v/>
      </c>
      <c r="O169" s="68" t="str">
        <f>'scores '!AM169</f>
        <v/>
      </c>
      <c r="P169" s="51">
        <f>draw!Q169</f>
        <v>0</v>
      </c>
    </row>
    <row r="170" spans="1:16" ht="16" thickBot="1" x14ac:dyDescent="0.4">
      <c r="A170" s="71">
        <f>draw!A170</f>
        <v>0</v>
      </c>
      <c r="B170" s="71">
        <f>draw!B170</f>
        <v>0</v>
      </c>
      <c r="C170" s="71">
        <f>draw!C170</f>
        <v>0</v>
      </c>
      <c r="D170" s="71">
        <f>draw!D170</f>
        <v>0</v>
      </c>
      <c r="E170" s="71">
        <f>draw!E170</f>
        <v>0</v>
      </c>
      <c r="F170" s="54">
        <f>'scores '!E170</f>
        <v>150</v>
      </c>
      <c r="G170" s="54">
        <f>'scores '!F170</f>
        <v>0</v>
      </c>
      <c r="H170" s="54">
        <f>'scores '!G170</f>
        <v>0</v>
      </c>
      <c r="I170" s="54">
        <f>'scores '!AG170</f>
        <v>1398.4</v>
      </c>
      <c r="J170" s="68">
        <f>'scores '!AH170</f>
        <v>2</v>
      </c>
      <c r="K170" s="68" t="str">
        <f>'scores '!AI170</f>
        <v/>
      </c>
      <c r="L170" s="68" t="str">
        <f>'scores '!AJ170</f>
        <v/>
      </c>
      <c r="M170" s="68" t="str">
        <f>'scores '!AK170</f>
        <v/>
      </c>
      <c r="N170" s="68" t="str">
        <f>'scores '!AL170</f>
        <v/>
      </c>
      <c r="O170" s="68" t="str">
        <f>'scores '!AM170</f>
        <v/>
      </c>
      <c r="P170" s="51">
        <f>draw!Q170</f>
        <v>0</v>
      </c>
    </row>
    <row r="171" spans="1:16" s="58" customFormat="1" ht="16" thickBot="1" x14ac:dyDescent="0.4">
      <c r="A171" s="71">
        <f>draw!A171</f>
        <v>0</v>
      </c>
      <c r="B171" s="71">
        <f>draw!B171</f>
        <v>0</v>
      </c>
      <c r="C171" s="71">
        <f>draw!C171</f>
        <v>0</v>
      </c>
      <c r="D171" s="71">
        <f>draw!D171</f>
        <v>0</v>
      </c>
      <c r="E171" s="71">
        <f>draw!E171</f>
        <v>0</v>
      </c>
      <c r="F171" s="54">
        <f>'scores '!E171</f>
        <v>150</v>
      </c>
      <c r="G171" s="54">
        <f>'scores '!F171</f>
        <v>0</v>
      </c>
      <c r="H171" s="54">
        <f>'scores '!G171</f>
        <v>0</v>
      </c>
      <c r="I171" s="54">
        <f>'scores '!AG171</f>
        <v>1398.4</v>
      </c>
      <c r="J171" s="68">
        <f>'scores '!AH171</f>
        <v>2</v>
      </c>
      <c r="K171" s="68" t="str">
        <f>'scores '!AI171</f>
        <v/>
      </c>
      <c r="L171" s="68" t="str">
        <f>'scores '!AJ171</f>
        <v/>
      </c>
      <c r="M171" s="68" t="str">
        <f>'scores '!AK171</f>
        <v/>
      </c>
      <c r="N171" s="68" t="str">
        <f>'scores '!AL171</f>
        <v/>
      </c>
      <c r="O171" s="68" t="str">
        <f>'scores '!AM171</f>
        <v/>
      </c>
      <c r="P171" s="51">
        <f>draw!Q171</f>
        <v>0</v>
      </c>
    </row>
    <row r="172" spans="1:16" ht="16" thickBot="1" x14ac:dyDescent="0.4">
      <c r="A172" s="71">
        <f>draw!A172</f>
        <v>0</v>
      </c>
      <c r="B172" s="71">
        <f>draw!B172</f>
        <v>0</v>
      </c>
      <c r="C172" s="71">
        <f>draw!C172</f>
        <v>0</v>
      </c>
      <c r="D172" s="71">
        <f>draw!D172</f>
        <v>0</v>
      </c>
      <c r="E172" s="71">
        <f>draw!E172</f>
        <v>0</v>
      </c>
      <c r="F172" s="54">
        <f>'scores '!E172</f>
        <v>150</v>
      </c>
      <c r="G172" s="54">
        <f>'scores '!F172</f>
        <v>0</v>
      </c>
      <c r="H172" s="54">
        <f>'scores '!G172</f>
        <v>0</v>
      </c>
      <c r="I172" s="54">
        <f>'scores '!AG172</f>
        <v>1398.4</v>
      </c>
      <c r="J172" s="68">
        <f>'scores '!AH172</f>
        <v>2</v>
      </c>
      <c r="K172" s="68" t="str">
        <f>'scores '!AI172</f>
        <v/>
      </c>
      <c r="L172" s="68" t="str">
        <f>'scores '!AJ172</f>
        <v/>
      </c>
      <c r="M172" s="68" t="str">
        <f>'scores '!AK172</f>
        <v/>
      </c>
      <c r="N172" s="68" t="str">
        <f>'scores '!AL172</f>
        <v/>
      </c>
      <c r="O172" s="68" t="str">
        <f>'scores '!AM172</f>
        <v/>
      </c>
      <c r="P172" s="51">
        <f>draw!Q172</f>
        <v>0</v>
      </c>
    </row>
    <row r="173" spans="1:16" ht="16" thickBot="1" x14ac:dyDescent="0.4">
      <c r="A173" s="86" t="str">
        <f>draw!A173</f>
        <v>DURAL PONY CLUB CLOSED ODE 2017</v>
      </c>
      <c r="B173" s="71"/>
      <c r="C173" s="71"/>
      <c r="D173" s="71"/>
      <c r="E173" s="71">
        <f>draw!E173</f>
        <v>0</v>
      </c>
      <c r="F173" s="54">
        <f>'scores '!E173</f>
        <v>0</v>
      </c>
      <c r="G173" s="54">
        <f>'scores '!F173</f>
        <v>0</v>
      </c>
      <c r="H173" s="54">
        <f>'scores '!G173</f>
        <v>0</v>
      </c>
      <c r="I173" s="54">
        <f>'scores '!AG173</f>
        <v>0</v>
      </c>
      <c r="J173" s="68">
        <f>'scores '!AH173</f>
        <v>0</v>
      </c>
      <c r="K173" s="68">
        <f>'scores '!AI173</f>
        <v>0</v>
      </c>
      <c r="L173" s="68">
        <f>'scores '!AJ173</f>
        <v>0</v>
      </c>
      <c r="M173" s="68">
        <f>'scores '!AK173</f>
        <v>0</v>
      </c>
      <c r="N173" s="68">
        <f>'scores '!AL173</f>
        <v>0</v>
      </c>
      <c r="O173" s="68">
        <f>'scores '!AM173</f>
        <v>0</v>
      </c>
      <c r="P173" s="51">
        <f>draw!Q173</f>
        <v>0</v>
      </c>
    </row>
    <row r="174" spans="1:16" ht="47" thickBot="1" x14ac:dyDescent="0.4">
      <c r="A174" s="86" t="str">
        <f>draw!A174</f>
        <v>D Grade</v>
      </c>
      <c r="B174" s="71"/>
      <c r="C174" s="71"/>
      <c r="D174" s="71"/>
      <c r="E174" s="71">
        <f>draw!E174</f>
        <v>0.39583333333333331</v>
      </c>
      <c r="F174" s="54">
        <f>'scores '!E174</f>
        <v>0</v>
      </c>
      <c r="G174" s="54">
        <f>'scores '!F174</f>
        <v>0</v>
      </c>
      <c r="H174" s="54">
        <f>'scores '!G174</f>
        <v>0</v>
      </c>
      <c r="I174" s="54">
        <f>'scores '!AG174</f>
        <v>0</v>
      </c>
      <c r="J174" s="68">
        <f>'scores '!AH174</f>
        <v>0</v>
      </c>
      <c r="K174" s="68" t="str">
        <f>'scores '!AI174</f>
        <v>Placings within Club</v>
      </c>
      <c r="L174" s="68">
        <f>'scores '!AJ174</f>
        <v>0</v>
      </c>
      <c r="M174" s="68">
        <f>'scores '!AK174</f>
        <v>0</v>
      </c>
      <c r="N174" s="68">
        <f>'scores '!AL174</f>
        <v>0</v>
      </c>
      <c r="O174" s="68">
        <f>'scores '!AM174</f>
        <v>0</v>
      </c>
      <c r="P174" s="51">
        <f>draw!Q174</f>
        <v>0</v>
      </c>
    </row>
    <row r="175" spans="1:16" s="65" customFormat="1" ht="31.5" thickBot="1" x14ac:dyDescent="0.4">
      <c r="A175" s="71" t="str">
        <f>draw!A175</f>
        <v>No</v>
      </c>
      <c r="B175" s="71" t="str">
        <f>draw!B175</f>
        <v>Name</v>
      </c>
      <c r="C175" s="71" t="str">
        <f>draw!C175</f>
        <v>Surname</v>
      </c>
      <c r="D175" s="71" t="str">
        <f>draw!D175</f>
        <v>Horse</v>
      </c>
      <c r="E175" s="71" t="str">
        <f>draw!E175</f>
        <v>Club</v>
      </c>
      <c r="F175" s="54" t="str">
        <f>'scores '!E175</f>
        <v>D'age</v>
      </c>
      <c r="G175" s="54" t="str">
        <f>'scores '!F175</f>
        <v>S/J</v>
      </c>
      <c r="H175" s="54" t="str">
        <f>'scores '!G175</f>
        <v>S/J Time</v>
      </c>
      <c r="I175" s="54" t="str">
        <f>'scores '!AG175</f>
        <v>Total</v>
      </c>
      <c r="J175" s="68" t="str">
        <f>'scores '!AH175</f>
        <v>Place</v>
      </c>
      <c r="K175" s="68" t="str">
        <f>'scores '!AI175</f>
        <v>Dural</v>
      </c>
      <c r="L175" s="68" t="str">
        <f>'scores '!AJ175</f>
        <v>ES</v>
      </c>
      <c r="M175" s="68" t="str">
        <f>'scores '!AK175</f>
        <v>Dural (Led)</v>
      </c>
      <c r="N175" s="68" t="str">
        <f>'scores '!AL175</f>
        <v>Other (Led)</v>
      </c>
      <c r="O175" s="68" t="str">
        <f>'scores '!AM175</f>
        <v>Others</v>
      </c>
      <c r="P175" s="51">
        <f>draw!Q175</f>
        <v>0</v>
      </c>
    </row>
    <row r="176" spans="1:16" ht="31.5" thickBot="1" x14ac:dyDescent="0.4">
      <c r="A176" s="71">
        <f>draw!A176</f>
        <v>14</v>
      </c>
      <c r="B176" s="71" t="str">
        <f>draw!B176</f>
        <v>Genevieve Boyd</v>
      </c>
      <c r="C176" s="71">
        <f>draw!C176</f>
        <v>0</v>
      </c>
      <c r="D176" s="71" t="str">
        <f>draw!D176</f>
        <v>Buddy</v>
      </c>
      <c r="E176" s="71" t="str">
        <f>draw!E176</f>
        <v>DUR</v>
      </c>
      <c r="F176" s="54">
        <f>'scores '!E176</f>
        <v>71.25</v>
      </c>
      <c r="G176" s="54">
        <f>'scores '!F176</f>
        <v>0</v>
      </c>
      <c r="H176" s="54">
        <f>'scores '!G176</f>
        <v>0</v>
      </c>
      <c r="I176" s="54">
        <f>'scores '!AG176</f>
        <v>92.85</v>
      </c>
      <c r="J176" s="68">
        <f>'scores '!AH176</f>
        <v>2</v>
      </c>
      <c r="K176" s="68" t="str">
        <f>'scores '!AI176</f>
        <v/>
      </c>
      <c r="L176" s="68" t="str">
        <f>'scores '!AJ176</f>
        <v/>
      </c>
      <c r="M176" s="68" t="str">
        <f>'scores '!AK176</f>
        <v/>
      </c>
      <c r="N176" s="68" t="str">
        <f>'scores '!AL176</f>
        <v/>
      </c>
      <c r="O176" s="68" t="str">
        <f>'scores '!AM176</f>
        <v/>
      </c>
      <c r="P176" s="51">
        <f>draw!Q176</f>
        <v>0</v>
      </c>
    </row>
    <row r="177" spans="1:16" ht="31.5" thickBot="1" x14ac:dyDescent="0.4">
      <c r="A177" s="71">
        <f>draw!A177</f>
        <v>15</v>
      </c>
      <c r="B177" s="71" t="str">
        <f>draw!B177</f>
        <v xml:space="preserve">Annabelle Coudman </v>
      </c>
      <c r="C177" s="71">
        <f>draw!C177</f>
        <v>0</v>
      </c>
      <c r="D177" s="71" t="str">
        <f>draw!D177</f>
        <v>Bart</v>
      </c>
      <c r="E177" s="71" t="str">
        <f>draw!E177</f>
        <v>ARC</v>
      </c>
      <c r="F177" s="54">
        <f>'scores '!E177</f>
        <v>63.173076923076927</v>
      </c>
      <c r="G177" s="54">
        <f>'scores '!F177</f>
        <v>0</v>
      </c>
      <c r="H177" s="54">
        <f>'scores '!G177</f>
        <v>0</v>
      </c>
      <c r="I177" s="54" t="str">
        <f>'scores '!AG177</f>
        <v>E</v>
      </c>
      <c r="J177" s="68" t="str">
        <f>'scores '!AH177</f>
        <v>E</v>
      </c>
      <c r="K177" s="68" t="str">
        <f>'scores '!AI177</f>
        <v/>
      </c>
      <c r="L177" s="68" t="str">
        <f>'scores '!AJ177</f>
        <v/>
      </c>
      <c r="M177" s="68" t="str">
        <f>'scores '!AK177</f>
        <v/>
      </c>
      <c r="N177" s="68" t="str">
        <f>'scores '!AL177</f>
        <v/>
      </c>
      <c r="O177" s="68" t="str">
        <f>'scores '!AM177</f>
        <v/>
      </c>
      <c r="P177" s="51">
        <f>draw!Q177</f>
        <v>0</v>
      </c>
    </row>
    <row r="178" spans="1:16" ht="16" thickBot="1" x14ac:dyDescent="0.4">
      <c r="A178" s="71">
        <f>draw!A178</f>
        <v>16</v>
      </c>
      <c r="B178" s="71" t="str">
        <f>draw!B178</f>
        <v xml:space="preserve">Sarah Cairns </v>
      </c>
      <c r="C178" s="71">
        <f>draw!C178</f>
        <v>0</v>
      </c>
      <c r="D178" s="71" t="str">
        <f>draw!D178</f>
        <v>Captain Chaos</v>
      </c>
      <c r="E178" s="71" t="str">
        <f>draw!E178</f>
        <v>ARC</v>
      </c>
      <c r="F178" s="54">
        <f>'scores '!E178</f>
        <v>66.057692307692307</v>
      </c>
      <c r="G178" s="54" t="str">
        <f>'scores '!F178</f>
        <v>E</v>
      </c>
      <c r="H178" s="54">
        <f>'scores '!G178</f>
        <v>0</v>
      </c>
      <c r="I178" s="54" t="str">
        <f>'scores '!AG178</f>
        <v>E</v>
      </c>
      <c r="J178" s="68" t="str">
        <f>'scores '!AH178</f>
        <v>E</v>
      </c>
      <c r="K178" s="68" t="str">
        <f>'scores '!AI178</f>
        <v/>
      </c>
      <c r="L178" s="68" t="str">
        <f>'scores '!AJ178</f>
        <v/>
      </c>
      <c r="M178" s="68" t="str">
        <f>'scores '!AK178</f>
        <v/>
      </c>
      <c r="N178" s="68" t="str">
        <f>'scores '!AL178</f>
        <v/>
      </c>
      <c r="O178" s="68" t="str">
        <f>'scores '!AM178</f>
        <v/>
      </c>
      <c r="P178" s="51">
        <f>draw!Q178</f>
        <v>0</v>
      </c>
    </row>
    <row r="179" spans="1:16" ht="16" thickBot="1" x14ac:dyDescent="0.4">
      <c r="A179" s="71">
        <f>draw!A179</f>
        <v>17</v>
      </c>
      <c r="B179" s="71" t="str">
        <f>draw!B179</f>
        <v>James Cairns</v>
      </c>
      <c r="C179" s="71">
        <f>draw!C179</f>
        <v>0</v>
      </c>
      <c r="D179" s="71" t="str">
        <f>draw!D179</f>
        <v>Smudge</v>
      </c>
      <c r="E179" s="71" t="str">
        <f>draw!E179</f>
        <v>ARC</v>
      </c>
      <c r="F179" s="54">
        <f>'scores '!E179</f>
        <v>59.42307692307692</v>
      </c>
      <c r="G179" s="54">
        <f>'scores '!F179</f>
        <v>0</v>
      </c>
      <c r="H179" s="54">
        <f>'scores '!G179</f>
        <v>0</v>
      </c>
      <c r="I179" s="54">
        <f>'scores '!AG179</f>
        <v>59.42307692307692</v>
      </c>
      <c r="J179" s="68">
        <f>'scores '!AH179</f>
        <v>1</v>
      </c>
      <c r="K179" s="68" t="str">
        <f>'scores '!AI179</f>
        <v/>
      </c>
      <c r="L179" s="68" t="str">
        <f>'scores '!AJ179</f>
        <v/>
      </c>
      <c r="M179" s="68" t="str">
        <f>'scores '!AK179</f>
        <v/>
      </c>
      <c r="N179" s="68" t="str">
        <f>'scores '!AL179</f>
        <v/>
      </c>
      <c r="O179" s="68" t="str">
        <f>'scores '!AM179</f>
        <v/>
      </c>
      <c r="P179" s="51">
        <f>draw!Q179</f>
        <v>0</v>
      </c>
    </row>
    <row r="180" spans="1:16" ht="16" thickBot="1" x14ac:dyDescent="0.4">
      <c r="A180" s="71">
        <f>draw!A180</f>
        <v>18</v>
      </c>
      <c r="B180" s="71" t="str">
        <f>draw!B180</f>
        <v>Mia Helm</v>
      </c>
      <c r="C180" s="71">
        <f>draw!C180</f>
        <v>0</v>
      </c>
      <c r="D180" s="71" t="str">
        <f>draw!D180</f>
        <v>Greentop Patrick</v>
      </c>
      <c r="E180" s="71" t="str">
        <f>draw!E180</f>
        <v>ARC</v>
      </c>
      <c r="F180" s="54">
        <f>'scores '!E180</f>
        <v>64.615384615384613</v>
      </c>
      <c r="G180" s="54" t="str">
        <f>'scores '!F180</f>
        <v>E</v>
      </c>
      <c r="H180" s="54">
        <f>'scores '!G180</f>
        <v>0</v>
      </c>
      <c r="I180" s="54" t="str">
        <f>'scores '!AG180</f>
        <v>E</v>
      </c>
      <c r="J180" s="68" t="str">
        <f>'scores '!AH180</f>
        <v>E</v>
      </c>
      <c r="K180" s="68" t="str">
        <f>'scores '!AI180</f>
        <v/>
      </c>
      <c r="L180" s="68" t="str">
        <f>'scores '!AJ180</f>
        <v/>
      </c>
      <c r="M180" s="68" t="str">
        <f>'scores '!AK180</f>
        <v/>
      </c>
      <c r="N180" s="68" t="str">
        <f>'scores '!AL180</f>
        <v/>
      </c>
      <c r="O180" s="68" t="str">
        <f>'scores '!AM180</f>
        <v/>
      </c>
      <c r="P180" s="51">
        <f>draw!Q180</f>
        <v>0</v>
      </c>
    </row>
    <row r="181" spans="1:16" ht="16" thickBot="1" x14ac:dyDescent="0.4">
      <c r="A181" s="71">
        <f>draw!A181</f>
        <v>19</v>
      </c>
      <c r="B181" s="71" t="str">
        <f>draw!B181</f>
        <v xml:space="preserve">Sasha Maguire </v>
      </c>
      <c r="C181" s="71">
        <f>draw!C181</f>
        <v>0</v>
      </c>
      <c r="D181" s="71" t="str">
        <f>draw!D181</f>
        <v>Miss Aurora</v>
      </c>
      <c r="E181" s="71" t="str">
        <f>draw!E181</f>
        <v>AVO</v>
      </c>
      <c r="F181" s="54">
        <f>'scores '!E181</f>
        <v>66.634615384615387</v>
      </c>
      <c r="G181" s="54">
        <f>'scores '!F181</f>
        <v>0</v>
      </c>
      <c r="H181" s="54">
        <f>'scores '!G181</f>
        <v>0</v>
      </c>
      <c r="I181" s="54" t="str">
        <f>'scores '!AG181</f>
        <v>E</v>
      </c>
      <c r="J181" s="68" t="str">
        <f>'scores '!AH181</f>
        <v>E</v>
      </c>
      <c r="K181" s="68" t="str">
        <f>'scores '!AI181</f>
        <v/>
      </c>
      <c r="L181" s="68" t="str">
        <f>'scores '!AJ181</f>
        <v/>
      </c>
      <c r="M181" s="68" t="str">
        <f>'scores '!AK181</f>
        <v/>
      </c>
      <c r="N181" s="68" t="str">
        <f>'scores '!AL181</f>
        <v/>
      </c>
      <c r="O181" s="68" t="str">
        <f>'scores '!AM181</f>
        <v/>
      </c>
      <c r="P181" s="51">
        <f>draw!Q181</f>
        <v>0</v>
      </c>
    </row>
    <row r="182" spans="1:16" ht="31.5" thickBot="1" x14ac:dyDescent="0.4">
      <c r="A182" s="71">
        <f>draw!A182</f>
        <v>20</v>
      </c>
      <c r="B182" s="71" t="str">
        <f>draw!B182</f>
        <v>Sophie Woodworth</v>
      </c>
      <c r="C182" s="71">
        <f>draw!C182</f>
        <v>0</v>
      </c>
      <c r="D182" s="71" t="str">
        <f>draw!D182</f>
        <v>Courtney</v>
      </c>
      <c r="E182" s="71" t="str">
        <f>draw!E182</f>
        <v>FHPC</v>
      </c>
      <c r="F182" s="54">
        <f>'scores '!E182</f>
        <v>66.057692307692307</v>
      </c>
      <c r="G182" s="54" t="str">
        <f>'scores '!F182</f>
        <v>E</v>
      </c>
      <c r="H182" s="54">
        <f>'scores '!G182</f>
        <v>0</v>
      </c>
      <c r="I182" s="54" t="str">
        <f>'scores '!AG182</f>
        <v>E</v>
      </c>
      <c r="J182" s="68" t="str">
        <f>'scores '!AH182</f>
        <v>E</v>
      </c>
      <c r="K182" s="68" t="str">
        <f>'scores '!AI182</f>
        <v/>
      </c>
      <c r="L182" s="68" t="str">
        <f>'scores '!AJ182</f>
        <v/>
      </c>
      <c r="M182" s="68" t="str">
        <f>'scores '!AK182</f>
        <v/>
      </c>
      <c r="N182" s="68" t="str">
        <f>'scores '!AL182</f>
        <v/>
      </c>
      <c r="O182" s="68" t="str">
        <f>'scores '!AM182</f>
        <v/>
      </c>
      <c r="P182" s="51">
        <f>draw!Q182</f>
        <v>0</v>
      </c>
    </row>
    <row r="183" spans="1:16" ht="16" thickBot="1" x14ac:dyDescent="0.4">
      <c r="A183" s="71">
        <f>draw!A183</f>
        <v>21</v>
      </c>
      <c r="B183" s="71" t="str">
        <f>draw!B183</f>
        <v>Lucinda McKee</v>
      </c>
      <c r="C183" s="71">
        <f>draw!C183</f>
        <v>0</v>
      </c>
      <c r="D183" s="71" t="str">
        <f>draw!D183</f>
        <v>Cody</v>
      </c>
      <c r="E183" s="71" t="str">
        <f>draw!E183</f>
        <v>DUR</v>
      </c>
      <c r="F183" s="54">
        <f>'scores '!E183</f>
        <v>70.961538461538453</v>
      </c>
      <c r="G183" s="54" t="str">
        <f>'scores '!F183</f>
        <v>E</v>
      </c>
      <c r="H183" s="54">
        <f>'scores '!G183</f>
        <v>0</v>
      </c>
      <c r="I183" s="54" t="str">
        <f>'scores '!AG183</f>
        <v>E</v>
      </c>
      <c r="J183" s="68" t="str">
        <f>'scores '!AH183</f>
        <v>E</v>
      </c>
      <c r="K183" s="68" t="str">
        <f>'scores '!AI183</f>
        <v/>
      </c>
      <c r="L183" s="68" t="str">
        <f>'scores '!AJ183</f>
        <v/>
      </c>
      <c r="M183" s="68" t="str">
        <f>'scores '!AK183</f>
        <v/>
      </c>
      <c r="N183" s="68" t="str">
        <f>'scores '!AL183</f>
        <v/>
      </c>
      <c r="O183" s="68" t="str">
        <f>'scores '!AM183</f>
        <v/>
      </c>
      <c r="P183" s="51">
        <f>draw!Q183</f>
        <v>0</v>
      </c>
    </row>
    <row r="184" spans="1:16" ht="31.5" thickBot="1" x14ac:dyDescent="0.4">
      <c r="A184" s="71">
        <f>draw!A184</f>
        <v>22</v>
      </c>
      <c r="B184" s="71" t="str">
        <f>draw!B184</f>
        <v>Camille O'Loughlin</v>
      </c>
      <c r="C184" s="71">
        <f>draw!C184</f>
        <v>0</v>
      </c>
      <c r="D184" s="71" t="str">
        <f>draw!D184</f>
        <v>Royal Romance Jewels</v>
      </c>
      <c r="E184" s="71" t="str">
        <f>draw!E184</f>
        <v>FHPC</v>
      </c>
      <c r="F184" s="54">
        <f>'scores '!E184</f>
        <v>150</v>
      </c>
      <c r="G184" s="54">
        <f>'scores '!F184</f>
        <v>0</v>
      </c>
      <c r="H184" s="54">
        <f>'scores '!G184</f>
        <v>0</v>
      </c>
      <c r="I184" s="54">
        <f>'scores '!AG184</f>
        <v>250.8</v>
      </c>
      <c r="J184" s="68" t="str">
        <f>'scores '!AH184</f>
        <v>S</v>
      </c>
      <c r="K184" s="68" t="str">
        <f>'scores '!AI184</f>
        <v/>
      </c>
      <c r="L184" s="68" t="str">
        <f>'scores '!AJ184</f>
        <v/>
      </c>
      <c r="M184" s="68" t="str">
        <f>'scores '!AK184</f>
        <v/>
      </c>
      <c r="N184" s="68" t="str">
        <f>'scores '!AL184</f>
        <v/>
      </c>
      <c r="O184" s="68" t="str">
        <f>'scores '!AM184</f>
        <v/>
      </c>
      <c r="P184" s="51">
        <f>draw!Q184</f>
        <v>0</v>
      </c>
    </row>
    <row r="185" spans="1:16" ht="16" thickBot="1" x14ac:dyDescent="0.4">
      <c r="A185" s="71">
        <f>draw!A185</f>
        <v>23</v>
      </c>
      <c r="B185" s="71" t="str">
        <f>draw!B185</f>
        <v>Tiah Shaw</v>
      </c>
      <c r="C185" s="71">
        <f>draw!C185</f>
        <v>0</v>
      </c>
      <c r="D185" s="71" t="str">
        <f>draw!D185</f>
        <v>Onley Park Flash</v>
      </c>
      <c r="E185" s="71" t="str">
        <f>draw!E185</f>
        <v>FHPC</v>
      </c>
      <c r="F185" s="54">
        <f>'scores '!E185</f>
        <v>60</v>
      </c>
      <c r="G185" s="54">
        <f>'scores '!F185</f>
        <v>12</v>
      </c>
      <c r="H185" s="54">
        <f>'scores '!G185</f>
        <v>10</v>
      </c>
      <c r="I185" s="54" t="str">
        <f>'scores '!AG185</f>
        <v>E</v>
      </c>
      <c r="J185" s="68" t="str">
        <f>'scores '!AH185</f>
        <v>E</v>
      </c>
      <c r="K185" s="68" t="str">
        <f>'scores '!AI185</f>
        <v/>
      </c>
      <c r="L185" s="68" t="str">
        <f>'scores '!AJ185</f>
        <v/>
      </c>
      <c r="M185" s="68" t="str">
        <f>'scores '!AK185</f>
        <v/>
      </c>
      <c r="N185" s="68" t="str">
        <f>'scores '!AL185</f>
        <v/>
      </c>
      <c r="O185" s="68" t="str">
        <f>'scores '!AM185</f>
        <v/>
      </c>
      <c r="P185" s="51">
        <f>draw!Q185</f>
        <v>0</v>
      </c>
    </row>
    <row r="186" spans="1:16" ht="16" thickBot="1" x14ac:dyDescent="0.4">
      <c r="A186" s="71">
        <f>draw!A186</f>
        <v>40</v>
      </c>
      <c r="B186" s="71" t="str">
        <f>draw!B186</f>
        <v>Imogen Sidaros</v>
      </c>
      <c r="C186" s="71">
        <f>draw!C186</f>
        <v>0</v>
      </c>
      <c r="D186" s="71">
        <f>draw!D186</f>
        <v>0</v>
      </c>
      <c r="E186" s="71">
        <f>draw!E186</f>
        <v>0</v>
      </c>
      <c r="F186" s="54">
        <f>'scores '!E186</f>
        <v>71.538461538461547</v>
      </c>
      <c r="G186" s="54">
        <f>'scores '!F186</f>
        <v>0</v>
      </c>
      <c r="H186" s="54">
        <f>'scores '!G186</f>
        <v>0</v>
      </c>
      <c r="I186" s="54" t="str">
        <f>'scores '!AG186</f>
        <v>E</v>
      </c>
      <c r="J186" s="68" t="str">
        <f>'scores '!AH186</f>
        <v>E</v>
      </c>
      <c r="K186" s="68" t="str">
        <f>'scores '!AI186</f>
        <v/>
      </c>
      <c r="L186" s="68" t="str">
        <f>'scores '!AJ186</f>
        <v/>
      </c>
      <c r="M186" s="68" t="str">
        <f>'scores '!AK186</f>
        <v/>
      </c>
      <c r="N186" s="68" t="str">
        <f>'scores '!AL186</f>
        <v/>
      </c>
      <c r="O186" s="68" t="str">
        <f>'scores '!AM186</f>
        <v/>
      </c>
      <c r="P186" s="51">
        <f>draw!Q186</f>
        <v>0</v>
      </c>
    </row>
    <row r="187" spans="1:16" ht="16" thickBot="1" x14ac:dyDescent="0.4">
      <c r="A187" s="71">
        <f>draw!A187</f>
        <v>0</v>
      </c>
      <c r="B187" s="71">
        <f>draw!B187</f>
        <v>0</v>
      </c>
      <c r="C187" s="71">
        <f>draw!C187</f>
        <v>0</v>
      </c>
      <c r="D187" s="71">
        <f>draw!D187</f>
        <v>0</v>
      </c>
      <c r="E187" s="71">
        <f>draw!E187</f>
        <v>0</v>
      </c>
      <c r="F187" s="54">
        <f>'scores '!E187</f>
        <v>150</v>
      </c>
      <c r="G187" s="54">
        <f>'scores '!F187</f>
        <v>0</v>
      </c>
      <c r="H187" s="54">
        <f>'scores '!G187</f>
        <v>0</v>
      </c>
      <c r="I187" s="54">
        <f>'scores '!AG187</f>
        <v>1700.4</v>
      </c>
      <c r="J187" s="68">
        <f>'scores '!AH187</f>
        <v>4</v>
      </c>
      <c r="K187" s="68" t="str">
        <f>'scores '!AI187</f>
        <v/>
      </c>
      <c r="L187" s="68" t="str">
        <f>'scores '!AJ187</f>
        <v/>
      </c>
      <c r="M187" s="68" t="str">
        <f>'scores '!AK187</f>
        <v/>
      </c>
      <c r="N187" s="68" t="str">
        <f>'scores '!AL187</f>
        <v/>
      </c>
      <c r="O187" s="68" t="str">
        <f>'scores '!AM187</f>
        <v/>
      </c>
      <c r="P187" s="51">
        <f>draw!Q187</f>
        <v>0</v>
      </c>
    </row>
    <row r="188" spans="1:16" ht="16" thickBot="1" x14ac:dyDescent="0.4">
      <c r="A188" s="71">
        <f>draw!A188</f>
        <v>0</v>
      </c>
      <c r="B188" s="71">
        <f>draw!B188</f>
        <v>0</v>
      </c>
      <c r="C188" s="71">
        <f>draw!C188</f>
        <v>0</v>
      </c>
      <c r="D188" s="71">
        <f>draw!D188</f>
        <v>0</v>
      </c>
      <c r="E188" s="71">
        <f>draw!E188</f>
        <v>0</v>
      </c>
      <c r="F188" s="54">
        <f>'scores '!E188</f>
        <v>150</v>
      </c>
      <c r="G188" s="54">
        <f>'scores '!F188</f>
        <v>0</v>
      </c>
      <c r="H188" s="54">
        <f>'scores '!G188</f>
        <v>0</v>
      </c>
      <c r="I188" s="54">
        <f>'scores '!AG188</f>
        <v>1700.4</v>
      </c>
      <c r="J188" s="68">
        <f>'scores '!AH188</f>
        <v>4</v>
      </c>
      <c r="K188" s="68" t="str">
        <f>'scores '!AI188</f>
        <v/>
      </c>
      <c r="L188" s="68" t="str">
        <f>'scores '!AJ188</f>
        <v/>
      </c>
      <c r="M188" s="68" t="str">
        <f>'scores '!AK188</f>
        <v/>
      </c>
      <c r="N188" s="68" t="str">
        <f>'scores '!AL188</f>
        <v/>
      </c>
      <c r="O188" s="68" t="str">
        <f>'scores '!AM188</f>
        <v/>
      </c>
      <c r="P188" s="51">
        <f>draw!Q188</f>
        <v>0</v>
      </c>
    </row>
    <row r="189" spans="1:16" ht="16" thickBot="1" x14ac:dyDescent="0.4">
      <c r="A189" s="71">
        <f>draw!A189</f>
        <v>0</v>
      </c>
      <c r="B189" s="71">
        <f>draw!B189</f>
        <v>0</v>
      </c>
      <c r="C189" s="71">
        <f>draw!C189</f>
        <v>0</v>
      </c>
      <c r="D189" s="71">
        <f>draw!D189</f>
        <v>0</v>
      </c>
      <c r="E189" s="71">
        <f>draw!E189</f>
        <v>0</v>
      </c>
      <c r="F189" s="54">
        <f>'scores '!E189</f>
        <v>150</v>
      </c>
      <c r="G189" s="54">
        <f>'scores '!F189</f>
        <v>0</v>
      </c>
      <c r="H189" s="54">
        <f>'scores '!G189</f>
        <v>0</v>
      </c>
      <c r="I189" s="54">
        <f>'scores '!AG189</f>
        <v>1700.4</v>
      </c>
      <c r="J189" s="68">
        <f>'scores '!AH189</f>
        <v>4</v>
      </c>
      <c r="K189" s="68" t="str">
        <f>'scores '!AI189</f>
        <v/>
      </c>
      <c r="L189" s="68" t="str">
        <f>'scores '!AJ189</f>
        <v/>
      </c>
      <c r="M189" s="68" t="str">
        <f>'scores '!AK189</f>
        <v/>
      </c>
      <c r="N189" s="68" t="str">
        <f>'scores '!AL189</f>
        <v/>
      </c>
      <c r="O189" s="68" t="str">
        <f>'scores '!AM189</f>
        <v/>
      </c>
      <c r="P189" s="51">
        <f>draw!Q189</f>
        <v>0</v>
      </c>
    </row>
    <row r="190" spans="1:16" ht="16" thickBot="1" x14ac:dyDescent="0.4">
      <c r="A190" s="71">
        <f>draw!A190</f>
        <v>0</v>
      </c>
      <c r="B190" s="71">
        <f>draw!B190</f>
        <v>0</v>
      </c>
      <c r="C190" s="71">
        <f>draw!C190</f>
        <v>0</v>
      </c>
      <c r="D190" s="71">
        <f>draw!D190</f>
        <v>0</v>
      </c>
      <c r="E190" s="71">
        <f>draw!E190</f>
        <v>0</v>
      </c>
      <c r="F190" s="54">
        <f>'scores '!E190</f>
        <v>150</v>
      </c>
      <c r="G190" s="54">
        <f>'scores '!F190</f>
        <v>0</v>
      </c>
      <c r="H190" s="54">
        <f>'scores '!G190</f>
        <v>0</v>
      </c>
      <c r="I190" s="54">
        <f>'scores '!AG190</f>
        <v>1700.4</v>
      </c>
      <c r="J190" s="68">
        <f>'scores '!AH190</f>
        <v>4</v>
      </c>
      <c r="K190" s="68" t="str">
        <f>'scores '!AI190</f>
        <v/>
      </c>
      <c r="L190" s="68" t="str">
        <f>'scores '!AJ190</f>
        <v/>
      </c>
      <c r="M190" s="68" t="str">
        <f>'scores '!AK190</f>
        <v/>
      </c>
      <c r="N190" s="68" t="str">
        <f>'scores '!AL190</f>
        <v/>
      </c>
      <c r="O190" s="68" t="str">
        <f>'scores '!AM190</f>
        <v/>
      </c>
      <c r="P190" s="51">
        <f>draw!Q190</f>
        <v>0</v>
      </c>
    </row>
    <row r="191" spans="1:16" ht="16" thickBot="1" x14ac:dyDescent="0.4">
      <c r="A191" s="71">
        <f>draw!A191</f>
        <v>0</v>
      </c>
      <c r="B191" s="71">
        <f>draw!B191</f>
        <v>0</v>
      </c>
      <c r="C191" s="71">
        <f>draw!C191</f>
        <v>0</v>
      </c>
      <c r="D191" s="71">
        <f>draw!D191</f>
        <v>0</v>
      </c>
      <c r="E191" s="71">
        <f>draw!E191</f>
        <v>0</v>
      </c>
      <c r="F191" s="54">
        <f>'scores '!E191</f>
        <v>150</v>
      </c>
      <c r="G191" s="54">
        <f>'scores '!F191</f>
        <v>0</v>
      </c>
      <c r="H191" s="54">
        <f>'scores '!G191</f>
        <v>0</v>
      </c>
      <c r="I191" s="54">
        <f>'scores '!AG191</f>
        <v>1700.4</v>
      </c>
      <c r="J191" s="68">
        <f>'scores '!AH191</f>
        <v>4</v>
      </c>
      <c r="K191" s="68" t="str">
        <f>'scores '!AI191</f>
        <v/>
      </c>
      <c r="L191" s="68" t="str">
        <f>'scores '!AJ191</f>
        <v/>
      </c>
      <c r="M191" s="68" t="str">
        <f>'scores '!AK191</f>
        <v/>
      </c>
      <c r="N191" s="68" t="str">
        <f>'scores '!AL191</f>
        <v/>
      </c>
      <c r="O191" s="68" t="str">
        <f>'scores '!AM191</f>
        <v/>
      </c>
      <c r="P191" s="51">
        <f>draw!Q191</f>
        <v>0</v>
      </c>
    </row>
    <row r="192" spans="1:16" ht="16" thickBot="1" x14ac:dyDescent="0.4">
      <c r="A192" s="71">
        <f>draw!A192</f>
        <v>0</v>
      </c>
      <c r="B192" s="71">
        <f>draw!B192</f>
        <v>0</v>
      </c>
      <c r="C192" s="71">
        <f>draw!C192</f>
        <v>0</v>
      </c>
      <c r="D192" s="71">
        <f>draw!D192</f>
        <v>0</v>
      </c>
      <c r="E192" s="71">
        <f>draw!E192</f>
        <v>0</v>
      </c>
      <c r="F192" s="54">
        <f>'scores '!E192</f>
        <v>150</v>
      </c>
      <c r="G192" s="54">
        <f>'scores '!F192</f>
        <v>0</v>
      </c>
      <c r="H192" s="54">
        <f>'scores '!G192</f>
        <v>0</v>
      </c>
      <c r="I192" s="54">
        <f>'scores '!AG192</f>
        <v>1700.4</v>
      </c>
      <c r="J192" s="68">
        <f>'scores '!AH192</f>
        <v>4</v>
      </c>
      <c r="K192" s="68" t="str">
        <f>'scores '!AI192</f>
        <v/>
      </c>
      <c r="L192" s="68" t="str">
        <f>'scores '!AJ192</f>
        <v/>
      </c>
      <c r="M192" s="68" t="str">
        <f>'scores '!AK192</f>
        <v/>
      </c>
      <c r="N192" s="68" t="str">
        <f>'scores '!AL192</f>
        <v/>
      </c>
      <c r="O192" s="68" t="str">
        <f>'scores '!AM192</f>
        <v/>
      </c>
      <c r="P192" s="51">
        <f>draw!Q192</f>
        <v>0</v>
      </c>
    </row>
    <row r="193" spans="1:16" ht="16" thickBot="1" x14ac:dyDescent="0.4">
      <c r="A193" s="71">
        <f>draw!A193</f>
        <v>0</v>
      </c>
      <c r="B193" s="71">
        <f>draw!B193</f>
        <v>0</v>
      </c>
      <c r="C193" s="71">
        <f>draw!C193</f>
        <v>0</v>
      </c>
      <c r="D193" s="71">
        <f>draw!D193</f>
        <v>0</v>
      </c>
      <c r="E193" s="71">
        <f>draw!E193</f>
        <v>0</v>
      </c>
      <c r="F193" s="54">
        <f>'scores '!E193</f>
        <v>150</v>
      </c>
      <c r="G193" s="54">
        <f>'scores '!F193</f>
        <v>0</v>
      </c>
      <c r="H193" s="54">
        <f>'scores '!G193</f>
        <v>0</v>
      </c>
      <c r="I193" s="54">
        <f>'scores '!AG193</f>
        <v>1700.4</v>
      </c>
      <c r="J193" s="68">
        <f>'scores '!AH193</f>
        <v>4</v>
      </c>
      <c r="K193" s="68" t="str">
        <f>'scores '!AI193</f>
        <v/>
      </c>
      <c r="L193" s="68" t="str">
        <f>'scores '!AJ193</f>
        <v/>
      </c>
      <c r="M193" s="68" t="str">
        <f>'scores '!AK193</f>
        <v/>
      </c>
      <c r="N193" s="68" t="str">
        <f>'scores '!AL193</f>
        <v/>
      </c>
      <c r="O193" s="68" t="str">
        <f>'scores '!AM193</f>
        <v/>
      </c>
      <c r="P193" s="51">
        <f>draw!Q193</f>
        <v>0</v>
      </c>
    </row>
    <row r="194" spans="1:16" ht="16" thickBot="1" x14ac:dyDescent="0.4">
      <c r="A194" s="71">
        <f>draw!A194</f>
        <v>0</v>
      </c>
      <c r="B194" s="71">
        <f>draw!B194</f>
        <v>0</v>
      </c>
      <c r="C194" s="71">
        <f>draw!C194</f>
        <v>0</v>
      </c>
      <c r="D194" s="71">
        <f>draw!D194</f>
        <v>0</v>
      </c>
      <c r="E194" s="71">
        <f>draw!E194</f>
        <v>0</v>
      </c>
      <c r="F194" s="54">
        <f>'scores '!E194</f>
        <v>150</v>
      </c>
      <c r="G194" s="54">
        <f>'scores '!F194</f>
        <v>0</v>
      </c>
      <c r="H194" s="54">
        <f>'scores '!G194</f>
        <v>0</v>
      </c>
      <c r="I194" s="54">
        <f>'scores '!AG194</f>
        <v>1700.4</v>
      </c>
      <c r="J194" s="68">
        <f>'scores '!AH194</f>
        <v>4</v>
      </c>
      <c r="K194" s="68" t="str">
        <f>'scores '!AI194</f>
        <v/>
      </c>
      <c r="L194" s="68" t="str">
        <f>'scores '!AJ194</f>
        <v/>
      </c>
      <c r="M194" s="68" t="str">
        <f>'scores '!AK194</f>
        <v/>
      </c>
      <c r="N194" s="68" t="str">
        <f>'scores '!AL194</f>
        <v/>
      </c>
      <c r="O194" s="68" t="str">
        <f>'scores '!AM194</f>
        <v/>
      </c>
      <c r="P194" s="51">
        <f>draw!Q194</f>
        <v>0</v>
      </c>
    </row>
    <row r="195" spans="1:16" ht="16" thickBot="1" x14ac:dyDescent="0.4">
      <c r="A195" s="71">
        <f>draw!A195</f>
        <v>0</v>
      </c>
      <c r="B195" s="71">
        <f>draw!B195</f>
        <v>0</v>
      </c>
      <c r="C195" s="71">
        <f>draw!C195</f>
        <v>0</v>
      </c>
      <c r="D195" s="71">
        <f>draw!D195</f>
        <v>0</v>
      </c>
      <c r="E195" s="71">
        <f>draw!E195</f>
        <v>0</v>
      </c>
      <c r="F195" s="54">
        <f>'scores '!E195</f>
        <v>150</v>
      </c>
      <c r="G195" s="54">
        <f>'scores '!F195</f>
        <v>0</v>
      </c>
      <c r="H195" s="54">
        <f>'scores '!G195</f>
        <v>0</v>
      </c>
      <c r="I195" s="54">
        <f>'scores '!AG195</f>
        <v>1700.4</v>
      </c>
      <c r="J195" s="68">
        <f>'scores '!AH195</f>
        <v>4</v>
      </c>
      <c r="K195" s="68" t="str">
        <f>'scores '!AI195</f>
        <v/>
      </c>
      <c r="L195" s="68" t="str">
        <f>'scores '!AJ195</f>
        <v/>
      </c>
      <c r="M195" s="68" t="str">
        <f>'scores '!AK195</f>
        <v/>
      </c>
      <c r="N195" s="68" t="str">
        <f>'scores '!AL195</f>
        <v/>
      </c>
      <c r="O195" s="68" t="str">
        <f>'scores '!AM195</f>
        <v/>
      </c>
      <c r="P195" s="51">
        <f>draw!Q195</f>
        <v>0</v>
      </c>
    </row>
    <row r="196" spans="1:16" ht="16" thickBot="1" x14ac:dyDescent="0.4">
      <c r="A196" s="71">
        <f>draw!A196</f>
        <v>0</v>
      </c>
      <c r="B196" s="71">
        <f>draw!B196</f>
        <v>0</v>
      </c>
      <c r="C196" s="71">
        <f>draw!C196</f>
        <v>0</v>
      </c>
      <c r="D196" s="71">
        <f>draw!D196</f>
        <v>0</v>
      </c>
      <c r="E196" s="71">
        <f>draw!E196</f>
        <v>0</v>
      </c>
      <c r="F196" s="54">
        <f>'scores '!E196</f>
        <v>150</v>
      </c>
      <c r="G196" s="54">
        <f>'scores '!F196</f>
        <v>0</v>
      </c>
      <c r="H196" s="54">
        <f>'scores '!G196</f>
        <v>0</v>
      </c>
      <c r="I196" s="54">
        <f>'scores '!AG196</f>
        <v>1700.4</v>
      </c>
      <c r="J196" s="68">
        <f>'scores '!AH196</f>
        <v>4</v>
      </c>
      <c r="K196" s="68" t="str">
        <f>'scores '!AI196</f>
        <v/>
      </c>
      <c r="L196" s="68" t="str">
        <f>'scores '!AJ196</f>
        <v/>
      </c>
      <c r="M196" s="68" t="str">
        <f>'scores '!AK196</f>
        <v/>
      </c>
      <c r="N196" s="68" t="str">
        <f>'scores '!AL196</f>
        <v/>
      </c>
      <c r="O196" s="68" t="str">
        <f>'scores '!AM196</f>
        <v/>
      </c>
      <c r="P196" s="51">
        <f>draw!Q196</f>
        <v>0</v>
      </c>
    </row>
    <row r="197" spans="1:16" ht="16" thickBot="1" x14ac:dyDescent="0.4">
      <c r="A197" s="71">
        <f>draw!A197</f>
        <v>0</v>
      </c>
      <c r="B197" s="71">
        <f>draw!B197</f>
        <v>0</v>
      </c>
      <c r="C197" s="71">
        <f>draw!C197</f>
        <v>0</v>
      </c>
      <c r="D197" s="71">
        <f>draw!D197</f>
        <v>0</v>
      </c>
      <c r="E197" s="71">
        <f>draw!E197</f>
        <v>0</v>
      </c>
      <c r="F197" s="54">
        <f>'scores '!E197</f>
        <v>150</v>
      </c>
      <c r="G197" s="54">
        <f>'scores '!F197</f>
        <v>0</v>
      </c>
      <c r="H197" s="54">
        <f>'scores '!G197</f>
        <v>0</v>
      </c>
      <c r="I197" s="54">
        <f>'scores '!AG197</f>
        <v>1700.4</v>
      </c>
      <c r="J197" s="68">
        <f>'scores '!AH197</f>
        <v>4</v>
      </c>
      <c r="K197" s="68" t="str">
        <f>'scores '!AI197</f>
        <v/>
      </c>
      <c r="L197" s="68" t="str">
        <f>'scores '!AJ197</f>
        <v/>
      </c>
      <c r="M197" s="68" t="str">
        <f>'scores '!AK197</f>
        <v/>
      </c>
      <c r="N197" s="68" t="str">
        <f>'scores '!AL197</f>
        <v/>
      </c>
      <c r="O197" s="68" t="str">
        <f>'scores '!AM197</f>
        <v/>
      </c>
      <c r="P197" s="51">
        <f>draw!Q197</f>
        <v>0</v>
      </c>
    </row>
    <row r="198" spans="1:16" ht="16" thickBot="1" x14ac:dyDescent="0.4">
      <c r="A198" s="71">
        <f>draw!A198</f>
        <v>0</v>
      </c>
      <c r="B198" s="71">
        <f>draw!B198</f>
        <v>0</v>
      </c>
      <c r="C198" s="71">
        <f>draw!C198</f>
        <v>0</v>
      </c>
      <c r="D198" s="71">
        <f>draw!D198</f>
        <v>0</v>
      </c>
      <c r="E198" s="71">
        <f>draw!E198</f>
        <v>0</v>
      </c>
      <c r="F198" s="54">
        <f>'scores '!E198</f>
        <v>150</v>
      </c>
      <c r="G198" s="54">
        <f>'scores '!F198</f>
        <v>0</v>
      </c>
      <c r="H198" s="54">
        <f>'scores '!G198</f>
        <v>0</v>
      </c>
      <c r="I198" s="54">
        <f>'scores '!AG198</f>
        <v>1700.4</v>
      </c>
      <c r="J198" s="68">
        <f>'scores '!AH198</f>
        <v>4</v>
      </c>
      <c r="K198" s="68" t="str">
        <f>'scores '!AI198</f>
        <v/>
      </c>
      <c r="L198" s="68" t="str">
        <f>'scores '!AJ198</f>
        <v/>
      </c>
      <c r="M198" s="68" t="str">
        <f>'scores '!AK198</f>
        <v/>
      </c>
      <c r="N198" s="68" t="str">
        <f>'scores '!AL198</f>
        <v/>
      </c>
      <c r="O198" s="68" t="str">
        <f>'scores '!AM198</f>
        <v/>
      </c>
      <c r="P198" s="51">
        <f>draw!Q198</f>
        <v>0</v>
      </c>
    </row>
    <row r="199" spans="1:16" ht="16" thickBot="1" x14ac:dyDescent="0.4">
      <c r="A199" s="71">
        <f>draw!A199</f>
        <v>0</v>
      </c>
      <c r="B199" s="71">
        <f>draw!B199</f>
        <v>0</v>
      </c>
      <c r="C199" s="71">
        <f>draw!C199</f>
        <v>0</v>
      </c>
      <c r="D199" s="71">
        <f>draw!D199</f>
        <v>0</v>
      </c>
      <c r="E199" s="71">
        <f>draw!E199</f>
        <v>0</v>
      </c>
      <c r="F199" s="54">
        <f>'scores '!E199</f>
        <v>150</v>
      </c>
      <c r="G199" s="54">
        <f>'scores '!F199</f>
        <v>0</v>
      </c>
      <c r="H199" s="54">
        <f>'scores '!G199</f>
        <v>0</v>
      </c>
      <c r="I199" s="54">
        <f>'scores '!AG199</f>
        <v>1700.4</v>
      </c>
      <c r="J199" s="68">
        <f>'scores '!AH199</f>
        <v>4</v>
      </c>
      <c r="K199" s="68" t="str">
        <f>'scores '!AI199</f>
        <v/>
      </c>
      <c r="L199" s="68" t="str">
        <f>'scores '!AJ199</f>
        <v/>
      </c>
      <c r="M199" s="68" t="str">
        <f>'scores '!AK199</f>
        <v/>
      </c>
      <c r="N199" s="68" t="str">
        <f>'scores '!AL199</f>
        <v/>
      </c>
      <c r="O199" s="68" t="str">
        <f>'scores '!AM199</f>
        <v/>
      </c>
      <c r="P199" s="51">
        <f>draw!Q199</f>
        <v>0</v>
      </c>
    </row>
    <row r="200" spans="1:16" ht="16" thickBot="1" x14ac:dyDescent="0.4">
      <c r="A200" s="71">
        <f>draw!A200</f>
        <v>0</v>
      </c>
      <c r="B200" s="71">
        <f>draw!B200</f>
        <v>0</v>
      </c>
      <c r="C200" s="71">
        <f>draw!C200</f>
        <v>0</v>
      </c>
      <c r="D200" s="71">
        <f>draw!D200</f>
        <v>0</v>
      </c>
      <c r="E200" s="71">
        <f>draw!E200</f>
        <v>0</v>
      </c>
      <c r="F200" s="54">
        <f>'scores '!E200</f>
        <v>150</v>
      </c>
      <c r="G200" s="54">
        <f>'scores '!F200</f>
        <v>0</v>
      </c>
      <c r="H200" s="54">
        <f>'scores '!G200</f>
        <v>0</v>
      </c>
      <c r="I200" s="54">
        <f>'scores '!AG200</f>
        <v>1700.4</v>
      </c>
      <c r="J200" s="68">
        <f>'scores '!AH200</f>
        <v>4</v>
      </c>
      <c r="K200" s="68" t="str">
        <f>'scores '!AI200</f>
        <v/>
      </c>
      <c r="L200" s="68" t="str">
        <f>'scores '!AJ200</f>
        <v/>
      </c>
      <c r="M200" s="68" t="str">
        <f>'scores '!AK200</f>
        <v/>
      </c>
      <c r="N200" s="68" t="str">
        <f>'scores '!AL200</f>
        <v/>
      </c>
      <c r="O200" s="68" t="str">
        <f>'scores '!AM200</f>
        <v/>
      </c>
      <c r="P200" s="51">
        <f>draw!Q200</f>
        <v>0</v>
      </c>
    </row>
    <row r="201" spans="1:16" ht="16" thickBot="1" x14ac:dyDescent="0.4">
      <c r="A201" s="71">
        <f>draw!A201</f>
        <v>0</v>
      </c>
      <c r="B201" s="71">
        <f>draw!B201</f>
        <v>0</v>
      </c>
      <c r="C201" s="71">
        <f>draw!C201</f>
        <v>0</v>
      </c>
      <c r="D201" s="71">
        <f>draw!D201</f>
        <v>0</v>
      </c>
      <c r="E201" s="71">
        <f>draw!E201</f>
        <v>0</v>
      </c>
      <c r="F201" s="54">
        <f>'scores '!E201</f>
        <v>150</v>
      </c>
      <c r="G201" s="54">
        <f>'scores '!F201</f>
        <v>0</v>
      </c>
      <c r="H201" s="54">
        <f>'scores '!G201</f>
        <v>0</v>
      </c>
      <c r="I201" s="54">
        <f>'scores '!AG201</f>
        <v>1700.4</v>
      </c>
      <c r="J201" s="68">
        <f>'scores '!AH201</f>
        <v>4</v>
      </c>
      <c r="K201" s="68" t="str">
        <f>'scores '!AI201</f>
        <v/>
      </c>
      <c r="L201" s="68" t="str">
        <f>'scores '!AJ201</f>
        <v/>
      </c>
      <c r="M201" s="68" t="str">
        <f>'scores '!AK201</f>
        <v/>
      </c>
      <c r="N201" s="68" t="str">
        <f>'scores '!AL201</f>
        <v/>
      </c>
      <c r="O201" s="68" t="str">
        <f>'scores '!AM201</f>
        <v/>
      </c>
      <c r="P201" s="51">
        <f>draw!Q201</f>
        <v>0</v>
      </c>
    </row>
    <row r="202" spans="1:16" ht="16" thickBot="1" x14ac:dyDescent="0.4">
      <c r="A202" s="71">
        <f>draw!A202</f>
        <v>0</v>
      </c>
      <c r="B202" s="71">
        <f>draw!B202</f>
        <v>0</v>
      </c>
      <c r="C202" s="71">
        <f>draw!C202</f>
        <v>0</v>
      </c>
      <c r="D202" s="71">
        <f>draw!D202</f>
        <v>0</v>
      </c>
      <c r="E202" s="71">
        <f>draw!E202</f>
        <v>0</v>
      </c>
      <c r="F202" s="54">
        <f>'scores '!E202</f>
        <v>150</v>
      </c>
      <c r="G202" s="54">
        <f>'scores '!F202</f>
        <v>0</v>
      </c>
      <c r="H202" s="54">
        <f>'scores '!G202</f>
        <v>0</v>
      </c>
      <c r="I202" s="54">
        <f>'scores '!AG202</f>
        <v>1700.4</v>
      </c>
      <c r="J202" s="68">
        <f>'scores '!AH202</f>
        <v>4</v>
      </c>
      <c r="K202" s="68" t="str">
        <f>'scores '!AI202</f>
        <v/>
      </c>
      <c r="L202" s="68" t="str">
        <f>'scores '!AJ202</f>
        <v/>
      </c>
      <c r="M202" s="68" t="str">
        <f>'scores '!AK202</f>
        <v/>
      </c>
      <c r="N202" s="68" t="str">
        <f>'scores '!AL202</f>
        <v/>
      </c>
      <c r="O202" s="68" t="str">
        <f>'scores '!AM202</f>
        <v/>
      </c>
      <c r="P202" s="51">
        <f>draw!Q202</f>
        <v>0</v>
      </c>
    </row>
    <row r="203" spans="1:16" ht="16" thickBot="1" x14ac:dyDescent="0.4">
      <c r="A203" s="71">
        <f>draw!A203</f>
        <v>0</v>
      </c>
      <c r="B203" s="71">
        <f>draw!B203</f>
        <v>0</v>
      </c>
      <c r="C203" s="71">
        <f>draw!C203</f>
        <v>0</v>
      </c>
      <c r="D203" s="71">
        <f>draw!D203</f>
        <v>0</v>
      </c>
      <c r="E203" s="71">
        <f>draw!E203</f>
        <v>0</v>
      </c>
      <c r="F203" s="54">
        <f>'scores '!E203</f>
        <v>150</v>
      </c>
      <c r="G203" s="54">
        <f>'scores '!F203</f>
        <v>0</v>
      </c>
      <c r="H203" s="54">
        <f>'scores '!G203</f>
        <v>0</v>
      </c>
      <c r="I203" s="54">
        <f>'scores '!AG203</f>
        <v>1700.4</v>
      </c>
      <c r="J203" s="68">
        <f>'scores '!AH203</f>
        <v>4</v>
      </c>
      <c r="K203" s="68" t="str">
        <f>'scores '!AI203</f>
        <v/>
      </c>
      <c r="L203" s="68" t="str">
        <f>'scores '!AJ203</f>
        <v/>
      </c>
      <c r="M203" s="68" t="str">
        <f>'scores '!AK203</f>
        <v/>
      </c>
      <c r="N203" s="68" t="str">
        <f>'scores '!AL203</f>
        <v/>
      </c>
      <c r="O203" s="68" t="str">
        <f>'scores '!AM203</f>
        <v/>
      </c>
      <c r="P203" s="51">
        <f>draw!Q203</f>
        <v>0</v>
      </c>
    </row>
    <row r="204" spans="1:16" ht="16" thickBot="1" x14ac:dyDescent="0.4">
      <c r="A204" s="71">
        <f>draw!A204</f>
        <v>0</v>
      </c>
      <c r="B204" s="71">
        <f>draw!B204</f>
        <v>0</v>
      </c>
      <c r="C204" s="71">
        <f>draw!C204</f>
        <v>0</v>
      </c>
      <c r="D204" s="71">
        <f>draw!D204</f>
        <v>0</v>
      </c>
      <c r="E204" s="71">
        <f>draw!E204</f>
        <v>0</v>
      </c>
      <c r="F204" s="54">
        <f>'scores '!E204</f>
        <v>150</v>
      </c>
      <c r="G204" s="54">
        <f>'scores '!F204</f>
        <v>0</v>
      </c>
      <c r="H204" s="54">
        <f>'scores '!G204</f>
        <v>0</v>
      </c>
      <c r="I204" s="54">
        <f>'scores '!AG204</f>
        <v>1700.4</v>
      </c>
      <c r="J204" s="68">
        <f>'scores '!AH204</f>
        <v>4</v>
      </c>
      <c r="K204" s="68" t="str">
        <f>'scores '!AI204</f>
        <v/>
      </c>
      <c r="L204" s="68" t="str">
        <f>'scores '!AJ204</f>
        <v/>
      </c>
      <c r="M204" s="68" t="str">
        <f>'scores '!AK204</f>
        <v/>
      </c>
      <c r="N204" s="68" t="str">
        <f>'scores '!AL204</f>
        <v/>
      </c>
      <c r="O204" s="68" t="str">
        <f>'scores '!AM204</f>
        <v/>
      </c>
      <c r="P204" s="51">
        <f>draw!Q204</f>
        <v>0</v>
      </c>
    </row>
    <row r="205" spans="1:16" ht="16" thickBot="1" x14ac:dyDescent="0.4">
      <c r="A205" s="71">
        <f>draw!A205</f>
        <v>0</v>
      </c>
      <c r="B205" s="71">
        <f>draw!B205</f>
        <v>0</v>
      </c>
      <c r="C205" s="71">
        <f>draw!C205</f>
        <v>0</v>
      </c>
      <c r="D205" s="71">
        <f>draw!D205</f>
        <v>0</v>
      </c>
      <c r="E205" s="71">
        <f>draw!E205</f>
        <v>0</v>
      </c>
      <c r="F205" s="54">
        <f>'scores '!E205</f>
        <v>150</v>
      </c>
      <c r="G205" s="54">
        <f>'scores '!F205</f>
        <v>0</v>
      </c>
      <c r="H205" s="54">
        <f>'scores '!G205</f>
        <v>0</v>
      </c>
      <c r="I205" s="54">
        <f>'scores '!AG205</f>
        <v>1700.4</v>
      </c>
      <c r="J205" s="68">
        <f>'scores '!AH205</f>
        <v>4</v>
      </c>
      <c r="K205" s="68" t="str">
        <f>'scores '!AI205</f>
        <v/>
      </c>
      <c r="L205" s="68" t="str">
        <f>'scores '!AJ205</f>
        <v/>
      </c>
      <c r="M205" s="68" t="str">
        <f>'scores '!AK205</f>
        <v/>
      </c>
      <c r="N205" s="68" t="str">
        <f>'scores '!AL205</f>
        <v/>
      </c>
      <c r="O205" s="68" t="str">
        <f>'scores '!AM205</f>
        <v/>
      </c>
      <c r="P205" s="51">
        <f>draw!Q205</f>
        <v>0</v>
      </c>
    </row>
    <row r="206" spans="1:16" ht="16" thickBot="1" x14ac:dyDescent="0.4">
      <c r="A206" s="75"/>
      <c r="B206" s="66"/>
      <c r="C206" s="66"/>
      <c r="D206" s="66"/>
      <c r="E206" s="66"/>
      <c r="F206" s="54">
        <f>'scores '!E206</f>
        <v>0</v>
      </c>
      <c r="G206" s="54">
        <f>'scores '!F206</f>
        <v>0</v>
      </c>
      <c r="H206" s="54">
        <f>'scores '!G206</f>
        <v>0</v>
      </c>
      <c r="I206" s="54">
        <f>'scores '!AG206</f>
        <v>0</v>
      </c>
      <c r="J206" s="68">
        <f>'scores '!AH206</f>
        <v>0</v>
      </c>
      <c r="K206" s="68">
        <f>'scores '!AI206</f>
        <v>0</v>
      </c>
      <c r="L206" s="68">
        <f>'scores '!AJ206</f>
        <v>0</v>
      </c>
      <c r="M206" s="68">
        <f>'scores '!AK206</f>
        <v>0</v>
      </c>
      <c r="N206" s="68">
        <f>'scores '!AL206</f>
        <v>0</v>
      </c>
      <c r="O206" s="68">
        <f>'scores '!AM206</f>
        <v>0</v>
      </c>
      <c r="P206" s="51">
        <f>draw!Q206</f>
        <v>0</v>
      </c>
    </row>
    <row r="207" spans="1:16" ht="16" thickBot="1" x14ac:dyDescent="0.4">
      <c r="A207" s="86" t="str">
        <f>draw!A207</f>
        <v>DURAL PONY CLUB CLOSED ODE 2017</v>
      </c>
      <c r="B207" s="49"/>
      <c r="C207" s="49"/>
      <c r="D207" s="49"/>
      <c r="E207" s="49"/>
      <c r="F207" s="54">
        <f>'scores '!E207</f>
        <v>0</v>
      </c>
      <c r="G207" s="54">
        <f>'scores '!F207</f>
        <v>0</v>
      </c>
      <c r="H207" s="54">
        <f>'scores '!G207</f>
        <v>0</v>
      </c>
      <c r="I207" s="54">
        <f>'scores '!AG207</f>
        <v>0</v>
      </c>
      <c r="J207" s="68">
        <f>'scores '!AH207</f>
        <v>0</v>
      </c>
      <c r="K207" s="68">
        <f>'scores '!AI207</f>
        <v>0</v>
      </c>
      <c r="L207" s="68">
        <f>'scores '!AJ207</f>
        <v>0</v>
      </c>
      <c r="M207" s="68">
        <f>'scores '!AK207</f>
        <v>0</v>
      </c>
      <c r="N207" s="68">
        <f>'scores '!AL207</f>
        <v>0</v>
      </c>
      <c r="O207" s="68">
        <f>'scores '!AM207</f>
        <v>0</v>
      </c>
      <c r="P207" s="51">
        <f>draw!Q207</f>
        <v>0</v>
      </c>
    </row>
    <row r="208" spans="1:16" ht="47" thickBot="1" x14ac:dyDescent="0.4">
      <c r="A208" s="70" t="str">
        <f>draw!A208</f>
        <v>E Grade</v>
      </c>
      <c r="F208" s="54">
        <f>'scores '!E208</f>
        <v>0</v>
      </c>
      <c r="G208" s="54">
        <f>'scores '!F208</f>
        <v>0</v>
      </c>
      <c r="H208" s="54">
        <f>'scores '!G208</f>
        <v>0</v>
      </c>
      <c r="I208" s="54">
        <f>'scores '!AG208</f>
        <v>0</v>
      </c>
      <c r="J208" s="68">
        <f>'scores '!AH208</f>
        <v>0</v>
      </c>
      <c r="K208" s="68" t="str">
        <f>'scores '!AI208</f>
        <v>Placings within Club</v>
      </c>
      <c r="L208" s="68">
        <f>'scores '!AJ208</f>
        <v>0</v>
      </c>
      <c r="M208" s="68">
        <f>'scores '!AK208</f>
        <v>0</v>
      </c>
      <c r="N208" s="68">
        <f>'scores '!AL208</f>
        <v>0</v>
      </c>
      <c r="O208" s="68">
        <f>'scores '!AM208</f>
        <v>0</v>
      </c>
      <c r="P208" s="51">
        <f>draw!Q208</f>
        <v>0</v>
      </c>
    </row>
    <row r="209" spans="1:16" s="65" customFormat="1" ht="31.5" thickBot="1" x14ac:dyDescent="0.4">
      <c r="A209" s="74" t="s">
        <v>0</v>
      </c>
      <c r="B209" s="62" t="s">
        <v>1</v>
      </c>
      <c r="C209" s="62" t="s">
        <v>2</v>
      </c>
      <c r="D209" s="62" t="s">
        <v>3</v>
      </c>
      <c r="E209" s="63" t="s">
        <v>4</v>
      </c>
      <c r="F209" s="54" t="str">
        <f>'scores '!E209</f>
        <v>D'age</v>
      </c>
      <c r="G209" s="54" t="str">
        <f>'scores '!F209</f>
        <v>S/J</v>
      </c>
      <c r="H209" s="54" t="str">
        <f>'scores '!G209</f>
        <v>S/J Time</v>
      </c>
      <c r="I209" s="54" t="str">
        <f>'scores '!AG209</f>
        <v>Total</v>
      </c>
      <c r="J209" s="68" t="str">
        <f>'scores '!AH209</f>
        <v>Place</v>
      </c>
      <c r="K209" s="68" t="str">
        <f>'scores '!AI209</f>
        <v>Dural</v>
      </c>
      <c r="L209" s="68" t="str">
        <f>'scores '!AJ209</f>
        <v>ES</v>
      </c>
      <c r="M209" s="68" t="str">
        <f>'scores '!AK209</f>
        <v>Dural (Led)</v>
      </c>
      <c r="N209" s="68" t="str">
        <f>'scores '!AL209</f>
        <v>Other (Led)</v>
      </c>
      <c r="O209" s="68" t="str">
        <f>'scores '!AM209</f>
        <v>Others</v>
      </c>
      <c r="P209" s="51">
        <f>draw!Q209</f>
        <v>0</v>
      </c>
    </row>
    <row r="210" spans="1:16" ht="31.5" thickBot="1" x14ac:dyDescent="0.4">
      <c r="A210" s="71">
        <f>draw!A210</f>
        <v>24</v>
      </c>
      <c r="B210" s="71" t="str">
        <f>draw!B210</f>
        <v>Kimberly Mitchell</v>
      </c>
      <c r="C210" s="71">
        <f>draw!C210</f>
        <v>0</v>
      </c>
      <c r="D210" s="71" t="str">
        <f>draw!D210</f>
        <v>Rodney</v>
      </c>
      <c r="E210" s="71" t="str">
        <f>draw!E210</f>
        <v>DUR</v>
      </c>
      <c r="F210" s="54">
        <f>'scores '!E210</f>
        <v>61.363636363636367</v>
      </c>
      <c r="G210" s="54">
        <f>'scores '!F210</f>
        <v>4</v>
      </c>
      <c r="H210" s="54">
        <f>'scores '!G210</f>
        <v>0</v>
      </c>
      <c r="I210" s="54">
        <f>'scores '!AG210</f>
        <v>68.163636363636371</v>
      </c>
      <c r="J210" s="68">
        <f>'scores '!AH210</f>
        <v>3</v>
      </c>
      <c r="K210" s="68" t="str">
        <f>'scores '!AI210</f>
        <v/>
      </c>
      <c r="L210" s="68" t="str">
        <f>'scores '!AJ210</f>
        <v/>
      </c>
      <c r="M210" s="68" t="str">
        <f>'scores '!AK210</f>
        <v/>
      </c>
      <c r="N210" s="68" t="str">
        <f>'scores '!AL210</f>
        <v/>
      </c>
      <c r="O210" s="68" t="str">
        <f>'scores '!AM210</f>
        <v/>
      </c>
      <c r="P210" s="51">
        <f>draw!Q210</f>
        <v>0</v>
      </c>
    </row>
    <row r="211" spans="1:16" ht="16" thickBot="1" x14ac:dyDescent="0.4">
      <c r="A211" s="71">
        <f>draw!A211</f>
        <v>25</v>
      </c>
      <c r="B211" s="71" t="str">
        <f>draw!B211</f>
        <v>Clarisse Boyd</v>
      </c>
      <c r="C211" s="71">
        <f>draw!C211</f>
        <v>0</v>
      </c>
      <c r="D211" s="71" t="str">
        <f>draw!D211</f>
        <v>Tassie</v>
      </c>
      <c r="E211" s="71" t="str">
        <f>draw!E211</f>
        <v>DUR</v>
      </c>
      <c r="F211" s="54">
        <f>'scores '!E211</f>
        <v>71.931818181818187</v>
      </c>
      <c r="G211" s="54">
        <f>'scores '!F211</f>
        <v>0</v>
      </c>
      <c r="H211" s="54">
        <f>'scores '!G211</f>
        <v>0</v>
      </c>
      <c r="I211" s="54">
        <f>'scores '!AG211</f>
        <v>81.931818181818187</v>
      </c>
      <c r="J211" s="68">
        <f>'scores '!AH211</f>
        <v>4</v>
      </c>
      <c r="K211" s="68" t="str">
        <f>'scores '!AI211</f>
        <v/>
      </c>
      <c r="L211" s="68" t="str">
        <f>'scores '!AJ211</f>
        <v/>
      </c>
      <c r="M211" s="68" t="str">
        <f>'scores '!AK211</f>
        <v/>
      </c>
      <c r="N211" s="68" t="str">
        <f>'scores '!AL211</f>
        <v/>
      </c>
      <c r="O211" s="68" t="str">
        <f>'scores '!AM211</f>
        <v/>
      </c>
      <c r="P211" s="51">
        <f>draw!Q211</f>
        <v>0</v>
      </c>
    </row>
    <row r="212" spans="1:16" ht="16" thickBot="1" x14ac:dyDescent="0.4">
      <c r="A212" s="71">
        <f>draw!A212</f>
        <v>26</v>
      </c>
      <c r="B212" s="71" t="str">
        <f>draw!B212</f>
        <v>Amelia Dart</v>
      </c>
      <c r="C212" s="71">
        <f>draw!C212</f>
        <v>0</v>
      </c>
      <c r="D212" s="71" t="str">
        <f>draw!D212</f>
        <v>Jackie Chan</v>
      </c>
      <c r="E212" s="71" t="str">
        <f>draw!E212</f>
        <v>FHPC</v>
      </c>
      <c r="F212" s="54">
        <f>'scores '!E212</f>
        <v>63.409090909090907</v>
      </c>
      <c r="G212" s="54">
        <f>'scores '!F212</f>
        <v>0</v>
      </c>
      <c r="H212" s="54">
        <f>'scores '!G212</f>
        <v>0</v>
      </c>
      <c r="I212" s="54">
        <f>'scores '!AG212</f>
        <v>63.809090909090905</v>
      </c>
      <c r="J212" s="68">
        <f>'scores '!AH212</f>
        <v>2</v>
      </c>
      <c r="K212" s="68" t="str">
        <f>'scores '!AI212</f>
        <v/>
      </c>
      <c r="L212" s="68" t="str">
        <f>'scores '!AJ212</f>
        <v/>
      </c>
      <c r="M212" s="68" t="str">
        <f>'scores '!AK212</f>
        <v/>
      </c>
      <c r="N212" s="68" t="str">
        <f>'scores '!AL212</f>
        <v/>
      </c>
      <c r="O212" s="68" t="str">
        <f>'scores '!AM212</f>
        <v/>
      </c>
      <c r="P212" s="51">
        <f>draw!Q212</f>
        <v>0</v>
      </c>
    </row>
    <row r="213" spans="1:16" ht="31.5" thickBot="1" x14ac:dyDescent="0.4">
      <c r="A213" s="71">
        <f>draw!A213</f>
        <v>27</v>
      </c>
      <c r="B213" s="71" t="str">
        <f>draw!B213</f>
        <v>Douglas Gosling</v>
      </c>
      <c r="C213" s="71">
        <f>draw!C213</f>
        <v>0</v>
      </c>
      <c r="D213" s="71" t="str">
        <f>draw!D213</f>
        <v>Carlee Park Cruisin</v>
      </c>
      <c r="E213" s="71" t="str">
        <f>draw!E213</f>
        <v xml:space="preserve">DUR </v>
      </c>
      <c r="F213" s="54">
        <f>'scores '!E213</f>
        <v>67.5</v>
      </c>
      <c r="G213" s="54">
        <f>'scores '!F213</f>
        <v>0</v>
      </c>
      <c r="H213" s="54">
        <f>'scores '!G213</f>
        <v>0</v>
      </c>
      <c r="I213" s="54">
        <f>'scores '!AG213</f>
        <v>103.9</v>
      </c>
      <c r="J213" s="68">
        <f>'scores '!AH213</f>
        <v>5</v>
      </c>
      <c r="K213" s="68" t="str">
        <f>'scores '!AI213</f>
        <v/>
      </c>
      <c r="L213" s="68" t="str">
        <f>'scores '!AJ213</f>
        <v/>
      </c>
      <c r="M213" s="68" t="str">
        <f>'scores '!AK213</f>
        <v/>
      </c>
      <c r="N213" s="68" t="str">
        <f>'scores '!AL213</f>
        <v/>
      </c>
      <c r="O213" s="68" t="str">
        <f>'scores '!AM213</f>
        <v/>
      </c>
      <c r="P213" s="51">
        <f>draw!Q213</f>
        <v>0</v>
      </c>
    </row>
    <row r="214" spans="1:16" ht="31.5" thickBot="1" x14ac:dyDescent="0.4">
      <c r="A214" s="71">
        <f>draw!A214</f>
        <v>28</v>
      </c>
      <c r="B214" s="71" t="str">
        <f>draw!B214</f>
        <v>Madeleine Breatnach</v>
      </c>
      <c r="C214" s="71">
        <f>draw!C214</f>
        <v>0</v>
      </c>
      <c r="D214" s="71" t="str">
        <f>draw!D214</f>
        <v>Kirreway Your Colours</v>
      </c>
      <c r="E214" s="71" t="str">
        <f>draw!E214</f>
        <v>ARC</v>
      </c>
      <c r="F214" s="54">
        <f>'scores '!E214</f>
        <v>62.386363636363633</v>
      </c>
      <c r="G214" s="54">
        <f>'scores '!F214</f>
        <v>0</v>
      </c>
      <c r="H214" s="54">
        <f>'scores '!G214</f>
        <v>0</v>
      </c>
      <c r="I214" s="54">
        <f>'scores '!AG214</f>
        <v>62.386363636363633</v>
      </c>
      <c r="J214" s="68">
        <f>'scores '!AH214</f>
        <v>1</v>
      </c>
      <c r="K214" s="68" t="str">
        <f>'scores '!AI214</f>
        <v/>
      </c>
      <c r="L214" s="68" t="str">
        <f>'scores '!AJ214</f>
        <v/>
      </c>
      <c r="M214" s="68" t="str">
        <f>'scores '!AK214</f>
        <v/>
      </c>
      <c r="N214" s="68" t="str">
        <f>'scores '!AL214</f>
        <v/>
      </c>
      <c r="O214" s="68" t="str">
        <f>'scores '!AM214</f>
        <v/>
      </c>
      <c r="P214" s="51">
        <f>draw!Q214</f>
        <v>0</v>
      </c>
    </row>
    <row r="215" spans="1:16" ht="16" thickBot="1" x14ac:dyDescent="0.4">
      <c r="A215" s="71">
        <f>draw!A215</f>
        <v>29</v>
      </c>
      <c r="B215" s="71" t="str">
        <f>draw!B215</f>
        <v>Ally Chappelow</v>
      </c>
      <c r="C215" s="71">
        <f>draw!C215</f>
        <v>0</v>
      </c>
      <c r="D215" s="71" t="str">
        <f>draw!D215</f>
        <v>Zack</v>
      </c>
      <c r="E215" s="71" t="str">
        <f>draw!E215</f>
        <v>AVO</v>
      </c>
      <c r="F215" s="54">
        <f>'scores '!E215</f>
        <v>62.045454545454547</v>
      </c>
      <c r="G215" s="54">
        <f>'scores '!F215</f>
        <v>0</v>
      </c>
      <c r="H215" s="54">
        <f>'scores '!G215</f>
        <v>0</v>
      </c>
      <c r="I215" s="54">
        <f>'scores '!AG215</f>
        <v>122.04545454545455</v>
      </c>
      <c r="J215" s="68">
        <f>'scores '!AH215</f>
        <v>6</v>
      </c>
      <c r="K215" s="68" t="str">
        <f>'scores '!AI215</f>
        <v/>
      </c>
      <c r="L215" s="68" t="str">
        <f>'scores '!AJ215</f>
        <v/>
      </c>
      <c r="M215" s="68" t="str">
        <f>'scores '!AK215</f>
        <v/>
      </c>
      <c r="N215" s="68" t="str">
        <f>'scores '!AL215</f>
        <v/>
      </c>
      <c r="O215" s="68" t="str">
        <f>'scores '!AM215</f>
        <v/>
      </c>
      <c r="P215" s="51">
        <f>draw!Q215</f>
        <v>0</v>
      </c>
    </row>
    <row r="216" spans="1:16" ht="16" thickBot="1" x14ac:dyDescent="0.4">
      <c r="A216" s="71">
        <f>draw!A216</f>
        <v>30</v>
      </c>
      <c r="B216" s="71" t="str">
        <f>draw!B216</f>
        <v>Aurora Cape</v>
      </c>
      <c r="C216" s="71">
        <f>draw!C216</f>
        <v>0</v>
      </c>
      <c r="D216" s="71" t="str">
        <f>draw!D216</f>
        <v xml:space="preserve">Heaven Bound </v>
      </c>
      <c r="E216" s="71" t="str">
        <f>draw!E216</f>
        <v>Glen</v>
      </c>
      <c r="F216" s="54">
        <f>'scores '!E216</f>
        <v>150</v>
      </c>
      <c r="G216" s="54">
        <f>'scores '!F216</f>
        <v>0</v>
      </c>
      <c r="H216" s="54">
        <f>'scores '!G216</f>
        <v>0</v>
      </c>
      <c r="I216" s="54">
        <f>'scores '!AG216</f>
        <v>197.6</v>
      </c>
      <c r="J216" s="68" t="str">
        <f>'scores '!AH216</f>
        <v>S</v>
      </c>
      <c r="K216" s="68" t="str">
        <f>'scores '!AI216</f>
        <v/>
      </c>
      <c r="L216" s="68" t="str">
        <f>'scores '!AJ216</f>
        <v/>
      </c>
      <c r="M216" s="68" t="str">
        <f>'scores '!AK216</f>
        <v/>
      </c>
      <c r="N216" s="68" t="str">
        <f>'scores '!AL216</f>
        <v/>
      </c>
      <c r="O216" s="68" t="str">
        <f>'scores '!AM216</f>
        <v/>
      </c>
      <c r="P216" s="51">
        <f>draw!Q216</f>
        <v>0</v>
      </c>
    </row>
    <row r="217" spans="1:16" ht="31.5" thickBot="1" x14ac:dyDescent="0.4">
      <c r="A217" s="71">
        <f>draw!A217</f>
        <v>31</v>
      </c>
      <c r="B217" s="71" t="str">
        <f>draw!B217</f>
        <v>Grace Campbell</v>
      </c>
      <c r="C217" s="71">
        <f>draw!C217</f>
        <v>0</v>
      </c>
      <c r="D217" s="71" t="str">
        <f>draw!D217</f>
        <v>Patchy</v>
      </c>
      <c r="E217" s="71" t="str">
        <f>draw!E217</f>
        <v>FHPC</v>
      </c>
      <c r="F217" s="54">
        <f>'scores '!E217</f>
        <v>61.022727272727273</v>
      </c>
      <c r="G217" s="54">
        <f>'scores '!F217</f>
        <v>0</v>
      </c>
      <c r="H217" s="54">
        <f>'scores '!G217</f>
        <v>0</v>
      </c>
      <c r="I217" s="54" t="str">
        <f>'scores '!AG217</f>
        <v>E</v>
      </c>
      <c r="J217" s="68" t="str">
        <f>'scores '!AH217</f>
        <v>E</v>
      </c>
      <c r="K217" s="68" t="str">
        <f>'scores '!AI217</f>
        <v/>
      </c>
      <c r="L217" s="68" t="str">
        <f>'scores '!AJ217</f>
        <v/>
      </c>
      <c r="M217" s="68" t="str">
        <f>'scores '!AK217</f>
        <v/>
      </c>
      <c r="N217" s="68" t="str">
        <f>'scores '!AL217</f>
        <v/>
      </c>
      <c r="O217" s="68" t="str">
        <f>'scores '!AM217</f>
        <v/>
      </c>
      <c r="P217" s="51">
        <f>draw!Q217</f>
        <v>0</v>
      </c>
    </row>
    <row r="218" spans="1:16" ht="31.5" thickBot="1" x14ac:dyDescent="0.4">
      <c r="A218" s="71">
        <f>draw!A218</f>
        <v>32</v>
      </c>
      <c r="B218" s="71" t="str">
        <f>draw!B218</f>
        <v>Rachel Temm (HC)</v>
      </c>
      <c r="C218" s="71">
        <f>draw!C218</f>
        <v>0</v>
      </c>
      <c r="D218" s="71" t="str">
        <f>draw!D218</f>
        <v>Greentrees Little Dazza</v>
      </c>
      <c r="E218" s="71" t="str">
        <f>draw!E218</f>
        <v>FHPC</v>
      </c>
      <c r="F218" s="54">
        <f>'scores '!E218</f>
        <v>61.704545454545453</v>
      </c>
      <c r="G218" s="54">
        <f>'scores '!F218</f>
        <v>0</v>
      </c>
      <c r="H218" s="54">
        <f>'scores '!G218</f>
        <v>0</v>
      </c>
      <c r="I218" s="54">
        <f>'scores '!AG218</f>
        <v>64.50454545454545</v>
      </c>
      <c r="J218" s="68">
        <f>'scores '!AH218</f>
        <v>0</v>
      </c>
      <c r="K218" s="68" t="str">
        <f>'scores '!AI218</f>
        <v/>
      </c>
      <c r="L218" s="68" t="str">
        <f>'scores '!AJ218</f>
        <v/>
      </c>
      <c r="M218" s="68" t="str">
        <f>'scores '!AK218</f>
        <v/>
      </c>
      <c r="N218" s="68" t="str">
        <f>'scores '!AL218</f>
        <v/>
      </c>
      <c r="O218" s="68" t="str">
        <f>'scores '!AM218</f>
        <v/>
      </c>
      <c r="P218" s="51">
        <f>draw!Q218</f>
        <v>0</v>
      </c>
    </row>
    <row r="219" spans="1:16" ht="16" thickBot="1" x14ac:dyDescent="0.4">
      <c r="A219" s="71">
        <f>draw!A219</f>
        <v>0</v>
      </c>
      <c r="B219" s="71">
        <f>draw!B219</f>
        <v>0</v>
      </c>
      <c r="C219" s="71">
        <f>draw!C219</f>
        <v>0</v>
      </c>
      <c r="D219" s="71">
        <f>draw!D219</f>
        <v>0</v>
      </c>
      <c r="E219" s="71">
        <f>draw!E219</f>
        <v>0</v>
      </c>
      <c r="F219" s="54">
        <f>'scores '!E219</f>
        <v>150</v>
      </c>
      <c r="G219" s="54">
        <f>'scores '!F219</f>
        <v>0</v>
      </c>
      <c r="H219" s="54">
        <f>'scores '!G219</f>
        <v>0</v>
      </c>
      <c r="I219" s="54">
        <f>'scores '!AG219</f>
        <v>1064.8000000000002</v>
      </c>
      <c r="J219" s="68" t="e">
        <f>'scores '!AH219</f>
        <v>#N/A</v>
      </c>
      <c r="K219" s="68" t="str">
        <f>'scores '!AI219</f>
        <v/>
      </c>
      <c r="L219" s="68" t="str">
        <f>'scores '!AJ219</f>
        <v/>
      </c>
      <c r="M219" s="68" t="str">
        <f>'scores '!AK219</f>
        <v/>
      </c>
      <c r="N219" s="68" t="str">
        <f>'scores '!AL219</f>
        <v/>
      </c>
      <c r="O219" s="68" t="str">
        <f>'scores '!AM219</f>
        <v/>
      </c>
      <c r="P219" s="51">
        <f>draw!Q219</f>
        <v>0</v>
      </c>
    </row>
    <row r="220" spans="1:16" ht="16" thickBot="1" x14ac:dyDescent="0.4">
      <c r="A220" s="71">
        <f>draw!A220</f>
        <v>0</v>
      </c>
      <c r="B220" s="71">
        <f>draw!B220</f>
        <v>0</v>
      </c>
      <c r="C220" s="71">
        <f>draw!C220</f>
        <v>0</v>
      </c>
      <c r="D220" s="71">
        <f>draw!D220</f>
        <v>0</v>
      </c>
      <c r="E220" s="71">
        <f>draw!E220</f>
        <v>0</v>
      </c>
      <c r="F220" s="54">
        <f>'scores '!E220</f>
        <v>150</v>
      </c>
      <c r="G220" s="54">
        <f>'scores '!F220</f>
        <v>0</v>
      </c>
      <c r="H220" s="54">
        <f>'scores '!G220</f>
        <v>0</v>
      </c>
      <c r="I220" s="54">
        <f>'scores '!AG220</f>
        <v>1064.8000000000002</v>
      </c>
      <c r="J220" s="68" t="e">
        <f>'scores '!AH220</f>
        <v>#N/A</v>
      </c>
      <c r="K220" s="68" t="str">
        <f>'scores '!AI220</f>
        <v/>
      </c>
      <c r="L220" s="68" t="str">
        <f>'scores '!AJ220</f>
        <v/>
      </c>
      <c r="M220" s="68" t="str">
        <f>'scores '!AK220</f>
        <v/>
      </c>
      <c r="N220" s="68" t="str">
        <f>'scores '!AL220</f>
        <v/>
      </c>
      <c r="O220" s="68" t="str">
        <f>'scores '!AM220</f>
        <v/>
      </c>
      <c r="P220" s="51">
        <f>draw!Q220</f>
        <v>0</v>
      </c>
    </row>
    <row r="221" spans="1:16" ht="16" thickBot="1" x14ac:dyDescent="0.4">
      <c r="A221" s="71">
        <f>draw!A221</f>
        <v>0</v>
      </c>
      <c r="B221" s="71">
        <f>draw!B221</f>
        <v>0</v>
      </c>
      <c r="C221" s="71">
        <f>draw!C221</f>
        <v>0</v>
      </c>
      <c r="D221" s="71">
        <f>draw!D221</f>
        <v>0</v>
      </c>
      <c r="E221" s="71">
        <f>draw!E221</f>
        <v>0</v>
      </c>
      <c r="F221" s="54">
        <f>'scores '!E221</f>
        <v>150</v>
      </c>
      <c r="G221" s="54">
        <f>'scores '!F221</f>
        <v>0</v>
      </c>
      <c r="H221" s="54">
        <f>'scores '!G221</f>
        <v>0</v>
      </c>
      <c r="I221" s="54">
        <f>'scores '!AG221</f>
        <v>1064.8000000000002</v>
      </c>
      <c r="J221" s="68" t="e">
        <f>'scores '!AH221</f>
        <v>#N/A</v>
      </c>
      <c r="K221" s="68" t="str">
        <f>'scores '!AI221</f>
        <v/>
      </c>
      <c r="L221" s="68" t="str">
        <f>'scores '!AJ221</f>
        <v/>
      </c>
      <c r="M221" s="68" t="str">
        <f>'scores '!AK221</f>
        <v/>
      </c>
      <c r="N221" s="68" t="str">
        <f>'scores '!AL221</f>
        <v/>
      </c>
      <c r="O221" s="68" t="str">
        <f>'scores '!AM221</f>
        <v/>
      </c>
      <c r="P221" s="51">
        <f>draw!Q221</f>
        <v>0</v>
      </c>
    </row>
    <row r="222" spans="1:16" ht="16" thickBot="1" x14ac:dyDescent="0.4">
      <c r="A222" s="71">
        <f>draw!A222</f>
        <v>0</v>
      </c>
      <c r="B222" s="71">
        <f>draw!B222</f>
        <v>0</v>
      </c>
      <c r="C222" s="71">
        <f>draw!C222</f>
        <v>0</v>
      </c>
      <c r="D222" s="71">
        <f>draw!D222</f>
        <v>0</v>
      </c>
      <c r="E222" s="71">
        <f>draw!E222</f>
        <v>0</v>
      </c>
      <c r="F222" s="54">
        <f>'scores '!E222</f>
        <v>150</v>
      </c>
      <c r="G222" s="54">
        <f>'scores '!F222</f>
        <v>0</v>
      </c>
      <c r="H222" s="54">
        <f>'scores '!G222</f>
        <v>0</v>
      </c>
      <c r="I222" s="54">
        <f>'scores '!AG222</f>
        <v>1064.8000000000002</v>
      </c>
      <c r="J222" s="68" t="e">
        <f>'scores '!AH222</f>
        <v>#N/A</v>
      </c>
      <c r="K222" s="68" t="str">
        <f>'scores '!AI222</f>
        <v/>
      </c>
      <c r="L222" s="68" t="str">
        <f>'scores '!AJ222</f>
        <v/>
      </c>
      <c r="M222" s="68" t="str">
        <f>'scores '!AK222</f>
        <v/>
      </c>
      <c r="N222" s="68" t="str">
        <f>'scores '!AL222</f>
        <v/>
      </c>
      <c r="O222" s="68" t="str">
        <f>'scores '!AM222</f>
        <v/>
      </c>
      <c r="P222" s="51">
        <f>draw!Q222</f>
        <v>0</v>
      </c>
    </row>
    <row r="223" spans="1:16" ht="16" thickBot="1" x14ac:dyDescent="0.4">
      <c r="A223" s="71">
        <f>draw!A223</f>
        <v>0</v>
      </c>
      <c r="B223" s="71">
        <f>draw!B223</f>
        <v>0</v>
      </c>
      <c r="C223" s="71">
        <f>draw!C223</f>
        <v>0</v>
      </c>
      <c r="D223" s="71">
        <f>draw!D223</f>
        <v>0</v>
      </c>
      <c r="E223" s="71">
        <f>draw!E223</f>
        <v>0</v>
      </c>
      <c r="F223" s="54">
        <f>'scores '!E223</f>
        <v>150</v>
      </c>
      <c r="G223" s="54">
        <f>'scores '!F223</f>
        <v>0</v>
      </c>
      <c r="H223" s="54">
        <f>'scores '!G223</f>
        <v>0</v>
      </c>
      <c r="I223" s="54">
        <f>'scores '!AG223</f>
        <v>1064.8000000000002</v>
      </c>
      <c r="J223" s="68" t="e">
        <f>'scores '!AH223</f>
        <v>#N/A</v>
      </c>
      <c r="K223" s="68" t="str">
        <f>'scores '!AI223</f>
        <v/>
      </c>
      <c r="L223" s="68" t="str">
        <f>'scores '!AJ223</f>
        <v/>
      </c>
      <c r="M223" s="68" t="str">
        <f>'scores '!AK223</f>
        <v/>
      </c>
      <c r="N223" s="68" t="str">
        <f>'scores '!AL223</f>
        <v/>
      </c>
      <c r="O223" s="68" t="str">
        <f>'scores '!AM223</f>
        <v/>
      </c>
      <c r="P223" s="51">
        <f>draw!Q223</f>
        <v>0</v>
      </c>
    </row>
    <row r="224" spans="1:16" ht="16" thickBot="1" x14ac:dyDescent="0.4">
      <c r="A224" s="71">
        <f>draw!A224</f>
        <v>0</v>
      </c>
      <c r="B224" s="71">
        <f>draw!B224</f>
        <v>0</v>
      </c>
      <c r="C224" s="71">
        <f>draw!C224</f>
        <v>0</v>
      </c>
      <c r="D224" s="71">
        <f>draw!D224</f>
        <v>0</v>
      </c>
      <c r="E224" s="71">
        <f>draw!E224</f>
        <v>0</v>
      </c>
      <c r="F224" s="54">
        <f>'scores '!E224</f>
        <v>150</v>
      </c>
      <c r="G224" s="54">
        <f>'scores '!F224</f>
        <v>0</v>
      </c>
      <c r="H224" s="54">
        <f>'scores '!G224</f>
        <v>0</v>
      </c>
      <c r="I224" s="54">
        <f>'scores '!AG224</f>
        <v>1064.8000000000002</v>
      </c>
      <c r="J224" s="68" t="e">
        <f>'scores '!AH224</f>
        <v>#N/A</v>
      </c>
      <c r="K224" s="68" t="str">
        <f>'scores '!AI224</f>
        <v/>
      </c>
      <c r="L224" s="68" t="str">
        <f>'scores '!AJ224</f>
        <v/>
      </c>
      <c r="M224" s="68" t="str">
        <f>'scores '!AK224</f>
        <v/>
      </c>
      <c r="N224" s="68" t="str">
        <f>'scores '!AL224</f>
        <v/>
      </c>
      <c r="O224" s="68" t="str">
        <f>'scores '!AM224</f>
        <v/>
      </c>
      <c r="P224" s="51">
        <f>draw!Q224</f>
        <v>0</v>
      </c>
    </row>
    <row r="225" spans="1:16" ht="16" thickBot="1" x14ac:dyDescent="0.4">
      <c r="A225" s="71">
        <f>draw!A225</f>
        <v>0</v>
      </c>
      <c r="B225" s="71">
        <f>draw!B225</f>
        <v>0</v>
      </c>
      <c r="C225" s="71">
        <f>draw!C225</f>
        <v>0</v>
      </c>
      <c r="D225" s="71">
        <f>draw!D225</f>
        <v>0</v>
      </c>
      <c r="E225" s="71">
        <f>draw!E225</f>
        <v>0</v>
      </c>
      <c r="F225" s="54">
        <f>'scores '!E225</f>
        <v>150</v>
      </c>
      <c r="G225" s="54">
        <f>'scores '!F225</f>
        <v>0</v>
      </c>
      <c r="H225" s="54">
        <f>'scores '!G225</f>
        <v>0</v>
      </c>
      <c r="I225" s="54">
        <f>'scores '!AG225</f>
        <v>1064.8000000000002</v>
      </c>
      <c r="J225" s="68" t="e">
        <f>'scores '!AH225</f>
        <v>#N/A</v>
      </c>
      <c r="K225" s="68" t="str">
        <f>'scores '!AI225</f>
        <v/>
      </c>
      <c r="L225" s="68" t="str">
        <f>'scores '!AJ225</f>
        <v/>
      </c>
      <c r="M225" s="68" t="str">
        <f>'scores '!AK225</f>
        <v/>
      </c>
      <c r="N225" s="68" t="str">
        <f>'scores '!AL225</f>
        <v/>
      </c>
      <c r="O225" s="68" t="str">
        <f>'scores '!AM225</f>
        <v/>
      </c>
      <c r="P225" s="51">
        <f>draw!Q225</f>
        <v>0</v>
      </c>
    </row>
    <row r="226" spans="1:16" ht="16" thickBot="1" x14ac:dyDescent="0.4">
      <c r="A226" s="71">
        <f>draw!A226</f>
        <v>0</v>
      </c>
      <c r="B226" s="71">
        <f>draw!B226</f>
        <v>0</v>
      </c>
      <c r="C226" s="71">
        <f>draw!C226</f>
        <v>0</v>
      </c>
      <c r="D226" s="71">
        <f>draw!D226</f>
        <v>0</v>
      </c>
      <c r="E226" s="71">
        <f>draw!E226</f>
        <v>0</v>
      </c>
      <c r="F226" s="54">
        <f>'scores '!E226</f>
        <v>150</v>
      </c>
      <c r="G226" s="54">
        <f>'scores '!F226</f>
        <v>0</v>
      </c>
      <c r="H226" s="54">
        <f>'scores '!G226</f>
        <v>0</v>
      </c>
      <c r="I226" s="54">
        <f>'scores '!AG226</f>
        <v>1064.8000000000002</v>
      </c>
      <c r="J226" s="68" t="e">
        <f>'scores '!AH226</f>
        <v>#N/A</v>
      </c>
      <c r="K226" s="68" t="str">
        <f>'scores '!AI226</f>
        <v/>
      </c>
      <c r="L226" s="68" t="str">
        <f>'scores '!AJ226</f>
        <v/>
      </c>
      <c r="M226" s="68" t="str">
        <f>'scores '!AK226</f>
        <v/>
      </c>
      <c r="N226" s="68" t="str">
        <f>'scores '!AL226</f>
        <v/>
      </c>
      <c r="O226" s="68" t="str">
        <f>'scores '!AM226</f>
        <v/>
      </c>
      <c r="P226" s="51">
        <f>draw!Q226</f>
        <v>0</v>
      </c>
    </row>
    <row r="227" spans="1:16" ht="16" thickBot="1" x14ac:dyDescent="0.4">
      <c r="A227" s="71">
        <f>draw!A227</f>
        <v>0</v>
      </c>
      <c r="B227" s="71">
        <f>draw!B227</f>
        <v>0</v>
      </c>
      <c r="C227" s="71">
        <f>draw!C227</f>
        <v>0</v>
      </c>
      <c r="D227" s="71">
        <f>draw!D227</f>
        <v>0</v>
      </c>
      <c r="E227" s="71">
        <f>draw!E227</f>
        <v>0</v>
      </c>
      <c r="F227" s="54">
        <f>'scores '!E227</f>
        <v>150</v>
      </c>
      <c r="G227" s="54">
        <f>'scores '!F227</f>
        <v>0</v>
      </c>
      <c r="H227" s="54">
        <f>'scores '!G227</f>
        <v>0</v>
      </c>
      <c r="I227" s="54">
        <f>'scores '!AG227</f>
        <v>1064.8000000000002</v>
      </c>
      <c r="J227" s="68" t="e">
        <f>'scores '!AH227</f>
        <v>#N/A</v>
      </c>
      <c r="K227" s="68" t="str">
        <f>'scores '!AI227</f>
        <v/>
      </c>
      <c r="L227" s="68" t="str">
        <f>'scores '!AJ227</f>
        <v/>
      </c>
      <c r="M227" s="68" t="str">
        <f>'scores '!AK227</f>
        <v/>
      </c>
      <c r="N227" s="68" t="str">
        <f>'scores '!AL227</f>
        <v/>
      </c>
      <c r="O227" s="68" t="str">
        <f>'scores '!AM227</f>
        <v/>
      </c>
      <c r="P227" s="51">
        <f>draw!Q227</f>
        <v>0</v>
      </c>
    </row>
    <row r="228" spans="1:16" ht="16" thickBot="1" x14ac:dyDescent="0.4">
      <c r="A228" s="71">
        <f>draw!A228</f>
        <v>0</v>
      </c>
      <c r="B228" s="71">
        <f>draw!B228</f>
        <v>0</v>
      </c>
      <c r="C228" s="71">
        <f>draw!C228</f>
        <v>0</v>
      </c>
      <c r="D228" s="71">
        <f>draw!D228</f>
        <v>0</v>
      </c>
      <c r="E228" s="71">
        <f>draw!E228</f>
        <v>0</v>
      </c>
      <c r="F228" s="54">
        <f>'scores '!E228</f>
        <v>150</v>
      </c>
      <c r="G228" s="54">
        <f>'scores '!F228</f>
        <v>0</v>
      </c>
      <c r="H228" s="54">
        <f>'scores '!G228</f>
        <v>0</v>
      </c>
      <c r="I228" s="54">
        <f>'scores '!AG228</f>
        <v>1064.8000000000002</v>
      </c>
      <c r="J228" s="68" t="e">
        <f>'scores '!AH228</f>
        <v>#N/A</v>
      </c>
      <c r="K228" s="68" t="str">
        <f>'scores '!AI228</f>
        <v/>
      </c>
      <c r="L228" s="68" t="str">
        <f>'scores '!AJ228</f>
        <v/>
      </c>
      <c r="M228" s="68" t="str">
        <f>'scores '!AK228</f>
        <v/>
      </c>
      <c r="N228" s="68" t="str">
        <f>'scores '!AL228</f>
        <v/>
      </c>
      <c r="O228" s="68" t="str">
        <f>'scores '!AM228</f>
        <v/>
      </c>
      <c r="P228" s="51">
        <f>draw!Q228</f>
        <v>0</v>
      </c>
    </row>
    <row r="229" spans="1:16" ht="16" thickBot="1" x14ac:dyDescent="0.4">
      <c r="A229" s="71">
        <f>draw!A229</f>
        <v>0</v>
      </c>
      <c r="B229" s="71">
        <f>draw!B229</f>
        <v>0</v>
      </c>
      <c r="C229" s="71">
        <f>draw!C229</f>
        <v>0</v>
      </c>
      <c r="D229" s="71">
        <f>draw!D229</f>
        <v>0</v>
      </c>
      <c r="E229" s="71">
        <f>draw!E229</f>
        <v>0</v>
      </c>
      <c r="F229" s="54">
        <f>'scores '!E229</f>
        <v>150</v>
      </c>
      <c r="G229" s="54">
        <f>'scores '!F229</f>
        <v>0</v>
      </c>
      <c r="H229" s="54">
        <f>'scores '!G229</f>
        <v>0</v>
      </c>
      <c r="I229" s="54">
        <f>'scores '!AG229</f>
        <v>1064.8000000000002</v>
      </c>
      <c r="J229" s="68" t="e">
        <f>'scores '!AH229</f>
        <v>#N/A</v>
      </c>
      <c r="K229" s="68" t="str">
        <f>'scores '!AI229</f>
        <v/>
      </c>
      <c r="L229" s="68" t="str">
        <f>'scores '!AJ229</f>
        <v/>
      </c>
      <c r="M229" s="68" t="str">
        <f>'scores '!AK229</f>
        <v/>
      </c>
      <c r="N229" s="68" t="str">
        <f>'scores '!AL229</f>
        <v/>
      </c>
      <c r="O229" s="68" t="str">
        <f>'scores '!AM229</f>
        <v/>
      </c>
      <c r="P229" s="51">
        <f>draw!Q229</f>
        <v>0</v>
      </c>
    </row>
    <row r="230" spans="1:16" ht="16" thickBot="1" x14ac:dyDescent="0.4">
      <c r="A230" s="71">
        <f>draw!A230</f>
        <v>0</v>
      </c>
      <c r="B230" s="71">
        <f>draw!B230</f>
        <v>0</v>
      </c>
      <c r="C230" s="71">
        <f>draw!C230</f>
        <v>0</v>
      </c>
      <c r="D230" s="71">
        <f>draw!D230</f>
        <v>0</v>
      </c>
      <c r="E230" s="71">
        <f>draw!E230</f>
        <v>0</v>
      </c>
      <c r="F230" s="54">
        <f>'scores '!E230</f>
        <v>150</v>
      </c>
      <c r="G230" s="54">
        <f>'scores '!F230</f>
        <v>0</v>
      </c>
      <c r="H230" s="54">
        <f>'scores '!G230</f>
        <v>0</v>
      </c>
      <c r="I230" s="54">
        <f>'scores '!AG230</f>
        <v>1064.8000000000002</v>
      </c>
      <c r="J230" s="68" t="e">
        <f>'scores '!AH230</f>
        <v>#N/A</v>
      </c>
      <c r="K230" s="68" t="str">
        <f>'scores '!AI230</f>
        <v/>
      </c>
      <c r="L230" s="68" t="str">
        <f>'scores '!AJ230</f>
        <v/>
      </c>
      <c r="M230" s="68" t="str">
        <f>'scores '!AK230</f>
        <v/>
      </c>
      <c r="N230" s="68" t="str">
        <f>'scores '!AL230</f>
        <v/>
      </c>
      <c r="O230" s="68" t="str">
        <f>'scores '!AM230</f>
        <v/>
      </c>
      <c r="P230" s="51">
        <f>draw!Q230</f>
        <v>0</v>
      </c>
    </row>
    <row r="231" spans="1:16" ht="16" thickBot="1" x14ac:dyDescent="0.4">
      <c r="A231" s="71">
        <f>draw!A231</f>
        <v>0</v>
      </c>
      <c r="B231" s="71">
        <f>draw!B231</f>
        <v>0</v>
      </c>
      <c r="C231" s="71">
        <f>draw!C231</f>
        <v>0</v>
      </c>
      <c r="D231" s="71">
        <f>draw!D231</f>
        <v>0</v>
      </c>
      <c r="E231" s="71">
        <f>draw!E231</f>
        <v>0</v>
      </c>
      <c r="F231" s="54">
        <f>'scores '!E231</f>
        <v>150</v>
      </c>
      <c r="G231" s="54">
        <f>'scores '!F231</f>
        <v>0</v>
      </c>
      <c r="H231" s="54">
        <f>'scores '!G231</f>
        <v>0</v>
      </c>
      <c r="I231" s="54">
        <f>'scores '!AG231</f>
        <v>1064.8000000000002</v>
      </c>
      <c r="J231" s="68" t="e">
        <f>'scores '!AH231</f>
        <v>#N/A</v>
      </c>
      <c r="K231" s="68" t="str">
        <f>'scores '!AI231</f>
        <v/>
      </c>
      <c r="L231" s="68" t="str">
        <f>'scores '!AJ231</f>
        <v/>
      </c>
      <c r="M231" s="68" t="str">
        <f>'scores '!AK231</f>
        <v/>
      </c>
      <c r="N231" s="68" t="str">
        <f>'scores '!AL231</f>
        <v/>
      </c>
      <c r="O231" s="68" t="str">
        <f>'scores '!AM231</f>
        <v/>
      </c>
      <c r="P231" s="51">
        <f>draw!Q231</f>
        <v>0</v>
      </c>
    </row>
    <row r="232" spans="1:16" ht="16" thickBot="1" x14ac:dyDescent="0.4">
      <c r="A232" s="71">
        <f>draw!A232</f>
        <v>0</v>
      </c>
      <c r="B232" s="71">
        <f>draw!B232</f>
        <v>0</v>
      </c>
      <c r="C232" s="71">
        <f>draw!C232</f>
        <v>0</v>
      </c>
      <c r="D232" s="71">
        <f>draw!D232</f>
        <v>0</v>
      </c>
      <c r="E232" s="71">
        <f>draw!E232</f>
        <v>0</v>
      </c>
      <c r="F232" s="54">
        <f>'scores '!E232</f>
        <v>150</v>
      </c>
      <c r="G232" s="54">
        <f>'scores '!F232</f>
        <v>0</v>
      </c>
      <c r="H232" s="54">
        <f>'scores '!G232</f>
        <v>0</v>
      </c>
      <c r="I232" s="54">
        <f>'scores '!AG232</f>
        <v>1064.8000000000002</v>
      </c>
      <c r="J232" s="68" t="e">
        <f>'scores '!AH232</f>
        <v>#N/A</v>
      </c>
      <c r="K232" s="68" t="str">
        <f>'scores '!AI232</f>
        <v/>
      </c>
      <c r="L232" s="68" t="str">
        <f>'scores '!AJ232</f>
        <v/>
      </c>
      <c r="M232" s="68" t="str">
        <f>'scores '!AK232</f>
        <v/>
      </c>
      <c r="N232" s="68" t="str">
        <f>'scores '!AL232</f>
        <v/>
      </c>
      <c r="O232" s="68" t="str">
        <f>'scores '!AM232</f>
        <v/>
      </c>
      <c r="P232" s="51">
        <f>draw!Q232</f>
        <v>0</v>
      </c>
    </row>
    <row r="233" spans="1:16" ht="16" thickBot="1" x14ac:dyDescent="0.4">
      <c r="A233" s="71">
        <f>draw!A233</f>
        <v>0</v>
      </c>
      <c r="B233" s="71">
        <f>draw!B233</f>
        <v>0</v>
      </c>
      <c r="C233" s="71">
        <f>draw!C233</f>
        <v>0</v>
      </c>
      <c r="D233" s="71">
        <f>draw!D233</f>
        <v>0</v>
      </c>
      <c r="E233" s="71">
        <f>draw!E233</f>
        <v>0</v>
      </c>
      <c r="F233" s="54">
        <f>'scores '!E233</f>
        <v>150</v>
      </c>
      <c r="G233" s="54">
        <f>'scores '!F233</f>
        <v>0</v>
      </c>
      <c r="H233" s="54">
        <f>'scores '!G233</f>
        <v>0</v>
      </c>
      <c r="I233" s="54">
        <f>'scores '!AG233</f>
        <v>1064.8000000000002</v>
      </c>
      <c r="J233" s="68" t="e">
        <f>'scores '!AH233</f>
        <v>#N/A</v>
      </c>
      <c r="K233" s="68" t="str">
        <f>'scores '!AI233</f>
        <v/>
      </c>
      <c r="L233" s="68" t="str">
        <f>'scores '!AJ233</f>
        <v/>
      </c>
      <c r="M233" s="68" t="str">
        <f>'scores '!AK233</f>
        <v/>
      </c>
      <c r="N233" s="68" t="str">
        <f>'scores '!AL233</f>
        <v/>
      </c>
      <c r="O233" s="68" t="str">
        <f>'scores '!AM233</f>
        <v/>
      </c>
      <c r="P233" s="51">
        <f>draw!Q233</f>
        <v>0</v>
      </c>
    </row>
    <row r="234" spans="1:16" ht="16" thickBot="1" x14ac:dyDescent="0.4">
      <c r="A234" s="72">
        <f t="shared" ref="A234:A239" si="0">A233+1</f>
        <v>1</v>
      </c>
      <c r="B234" s="71">
        <f>draw!B234</f>
        <v>0</v>
      </c>
      <c r="C234" s="71">
        <f>draw!C234</f>
        <v>0</v>
      </c>
      <c r="D234" s="71">
        <f>draw!D234</f>
        <v>0</v>
      </c>
      <c r="E234" s="71">
        <f>draw!E234</f>
        <v>0</v>
      </c>
      <c r="F234" s="54">
        <f>'scores '!E234</f>
        <v>150</v>
      </c>
      <c r="G234" s="54">
        <f>'scores '!F234</f>
        <v>0</v>
      </c>
      <c r="H234" s="54">
        <f>'scores '!G234</f>
        <v>0</v>
      </c>
      <c r="I234" s="54">
        <f>'scores '!AG234</f>
        <v>1064.8000000000002</v>
      </c>
      <c r="J234" s="68" t="e">
        <f>'scores '!AH234</f>
        <v>#N/A</v>
      </c>
      <c r="K234" s="68" t="str">
        <f>'scores '!AI234</f>
        <v/>
      </c>
      <c r="L234" s="68" t="str">
        <f>'scores '!AJ234</f>
        <v/>
      </c>
      <c r="M234" s="68" t="str">
        <f>'scores '!AK234</f>
        <v/>
      </c>
      <c r="N234" s="68" t="str">
        <f>'scores '!AL234</f>
        <v/>
      </c>
      <c r="O234" s="68" t="str">
        <f>'scores '!AM234</f>
        <v/>
      </c>
      <c r="P234" s="51">
        <f>draw!Q234</f>
        <v>0</v>
      </c>
    </row>
    <row r="235" spans="1:16" ht="16" thickBot="1" x14ac:dyDescent="0.4">
      <c r="A235" s="72">
        <f t="shared" si="0"/>
        <v>2</v>
      </c>
      <c r="B235" s="71">
        <f>draw!B235</f>
        <v>0</v>
      </c>
      <c r="C235" s="71">
        <f>draw!C235</f>
        <v>0</v>
      </c>
      <c r="D235" s="71">
        <f>draw!D235</f>
        <v>0</v>
      </c>
      <c r="E235" s="71">
        <f>draw!E235</f>
        <v>0</v>
      </c>
      <c r="F235" s="54">
        <f>'scores '!E235</f>
        <v>150</v>
      </c>
      <c r="G235" s="54">
        <f>'scores '!F235</f>
        <v>0</v>
      </c>
      <c r="H235" s="54">
        <f>'scores '!G235</f>
        <v>0</v>
      </c>
      <c r="I235" s="54">
        <f>'scores '!AG235</f>
        <v>1064.8000000000002</v>
      </c>
      <c r="J235" s="68" t="e">
        <f>'scores '!AH235</f>
        <v>#N/A</v>
      </c>
      <c r="K235" s="68" t="str">
        <f>'scores '!AI235</f>
        <v/>
      </c>
      <c r="L235" s="68" t="str">
        <f>'scores '!AJ235</f>
        <v/>
      </c>
      <c r="M235" s="68" t="str">
        <f>'scores '!AK235</f>
        <v/>
      </c>
      <c r="N235" s="68" t="str">
        <f>'scores '!AL235</f>
        <v/>
      </c>
      <c r="O235" s="68" t="str">
        <f>'scores '!AM235</f>
        <v/>
      </c>
      <c r="P235" s="51">
        <f>draw!Q235</f>
        <v>0</v>
      </c>
    </row>
    <row r="236" spans="1:16" ht="16" thickBot="1" x14ac:dyDescent="0.4">
      <c r="A236" s="72">
        <f t="shared" si="0"/>
        <v>3</v>
      </c>
      <c r="B236" s="71">
        <f>draw!B236</f>
        <v>0</v>
      </c>
      <c r="C236" s="71">
        <f>draw!C236</f>
        <v>0</v>
      </c>
      <c r="D236" s="71">
        <f>draw!D236</f>
        <v>0</v>
      </c>
      <c r="E236" s="71">
        <f>draw!E236</f>
        <v>0</v>
      </c>
      <c r="F236" s="54">
        <f>'scores '!E236</f>
        <v>150</v>
      </c>
      <c r="G236" s="54">
        <f>'scores '!F236</f>
        <v>0</v>
      </c>
      <c r="H236" s="54">
        <f>'scores '!G236</f>
        <v>0</v>
      </c>
      <c r="I236" s="54">
        <f>'scores '!AG236</f>
        <v>1064.8000000000002</v>
      </c>
      <c r="J236" s="68" t="e">
        <f>'scores '!AH236</f>
        <v>#N/A</v>
      </c>
      <c r="K236" s="68" t="str">
        <f>'scores '!AI236</f>
        <v/>
      </c>
      <c r="L236" s="68" t="str">
        <f>'scores '!AJ236</f>
        <v/>
      </c>
      <c r="M236" s="68" t="str">
        <f>'scores '!AK236</f>
        <v/>
      </c>
      <c r="N236" s="68" t="str">
        <f>'scores '!AL236</f>
        <v/>
      </c>
      <c r="O236" s="68" t="str">
        <f>'scores '!AM236</f>
        <v/>
      </c>
      <c r="P236" s="51">
        <f>draw!Q236</f>
        <v>0</v>
      </c>
    </row>
    <row r="237" spans="1:16" ht="16" thickBot="1" x14ac:dyDescent="0.4">
      <c r="A237" s="72">
        <f t="shared" si="0"/>
        <v>4</v>
      </c>
      <c r="B237" s="71">
        <f>draw!B237</f>
        <v>0</v>
      </c>
      <c r="C237" s="71">
        <f>draw!C237</f>
        <v>0</v>
      </c>
      <c r="D237" s="71">
        <f>draw!D237</f>
        <v>0</v>
      </c>
      <c r="E237" s="71">
        <f>draw!E237</f>
        <v>0</v>
      </c>
      <c r="F237" s="54">
        <f>'scores '!E237</f>
        <v>150</v>
      </c>
      <c r="G237" s="54">
        <f>'scores '!F237</f>
        <v>0</v>
      </c>
      <c r="H237" s="54">
        <f>'scores '!G237</f>
        <v>0</v>
      </c>
      <c r="I237" s="54">
        <f>'scores '!AG237</f>
        <v>1064.8000000000002</v>
      </c>
      <c r="J237" s="68" t="e">
        <f>'scores '!AH237</f>
        <v>#N/A</v>
      </c>
      <c r="K237" s="68" t="str">
        <f>'scores '!AI237</f>
        <v/>
      </c>
      <c r="L237" s="68" t="str">
        <f>'scores '!AJ237</f>
        <v/>
      </c>
      <c r="M237" s="68" t="str">
        <f>'scores '!AK237</f>
        <v/>
      </c>
      <c r="N237" s="68" t="str">
        <f>'scores '!AL237</f>
        <v/>
      </c>
      <c r="O237" s="68" t="str">
        <f>'scores '!AM237</f>
        <v/>
      </c>
      <c r="P237" s="51">
        <f>draw!Q237</f>
        <v>0</v>
      </c>
    </row>
    <row r="238" spans="1:16" ht="16" thickBot="1" x14ac:dyDescent="0.4">
      <c r="A238" s="72">
        <f t="shared" si="0"/>
        <v>5</v>
      </c>
      <c r="B238" s="71">
        <f>draw!B238</f>
        <v>0</v>
      </c>
      <c r="C238" s="71">
        <f>draw!C238</f>
        <v>0</v>
      </c>
      <c r="D238" s="71">
        <f>draw!D238</f>
        <v>0</v>
      </c>
      <c r="E238" s="71">
        <f>draw!E238</f>
        <v>0</v>
      </c>
      <c r="F238" s="54">
        <f>'scores '!E238</f>
        <v>150</v>
      </c>
      <c r="G238" s="54">
        <f>'scores '!F238</f>
        <v>0</v>
      </c>
      <c r="H238" s="54">
        <f>'scores '!G238</f>
        <v>0</v>
      </c>
      <c r="I238" s="54">
        <f>'scores '!AG238</f>
        <v>1064.8000000000002</v>
      </c>
      <c r="J238" s="68" t="e">
        <f>'scores '!AH238</f>
        <v>#N/A</v>
      </c>
      <c r="K238" s="68" t="str">
        <f>'scores '!AI238</f>
        <v/>
      </c>
      <c r="L238" s="68" t="str">
        <f>'scores '!AJ238</f>
        <v/>
      </c>
      <c r="M238" s="68" t="str">
        <f>'scores '!AK238</f>
        <v/>
      </c>
      <c r="N238" s="68" t="str">
        <f>'scores '!AL238</f>
        <v/>
      </c>
      <c r="O238" s="68" t="str">
        <f>'scores '!AM238</f>
        <v/>
      </c>
      <c r="P238" s="51">
        <f>draw!Q238</f>
        <v>0</v>
      </c>
    </row>
    <row r="239" spans="1:16" s="58" customFormat="1" ht="16" thickBot="1" x14ac:dyDescent="0.4">
      <c r="A239" s="72">
        <f t="shared" si="0"/>
        <v>6</v>
      </c>
      <c r="B239" s="57"/>
      <c r="C239" s="57"/>
      <c r="D239" s="57"/>
      <c r="E239" s="64"/>
      <c r="F239" s="54">
        <f>'scores '!E239</f>
        <v>150</v>
      </c>
      <c r="G239" s="54">
        <f>'scores '!F239</f>
        <v>0</v>
      </c>
      <c r="H239" s="54">
        <f>'scores '!G239</f>
        <v>0</v>
      </c>
      <c r="I239" s="54">
        <f>'scores '!AG239</f>
        <v>1064.8000000000002</v>
      </c>
      <c r="J239" s="68" t="e">
        <f>'scores '!AH239</f>
        <v>#N/A</v>
      </c>
      <c r="K239" s="68" t="str">
        <f>'scores '!AI239</f>
        <v/>
      </c>
      <c r="L239" s="68" t="str">
        <f>'scores '!AJ239</f>
        <v/>
      </c>
      <c r="M239" s="68" t="str">
        <f>'scores '!AK239</f>
        <v/>
      </c>
      <c r="N239" s="68" t="str">
        <f>'scores '!AL239</f>
        <v/>
      </c>
      <c r="O239" s="68" t="str">
        <f>'scores '!AM239</f>
        <v/>
      </c>
      <c r="P239" s="51">
        <f>draw!Q239</f>
        <v>0</v>
      </c>
    </row>
    <row r="240" spans="1:16" x14ac:dyDescent="0.35">
      <c r="F240" s="67"/>
      <c r="G240" s="67"/>
      <c r="H240" s="67"/>
      <c r="I240" s="67"/>
      <c r="J240" s="95"/>
      <c r="P240" s="55"/>
    </row>
    <row r="241" spans="1:16" x14ac:dyDescent="0.35">
      <c r="F241" s="67"/>
      <c r="G241" s="67"/>
      <c r="H241" s="67"/>
      <c r="I241" s="67"/>
      <c r="J241" s="95"/>
      <c r="P241" s="55"/>
    </row>
    <row r="242" spans="1:16" x14ac:dyDescent="0.35">
      <c r="A242" s="73" t="s">
        <v>42</v>
      </c>
      <c r="F242" s="67"/>
      <c r="G242" s="67"/>
      <c r="H242" s="67"/>
      <c r="I242" s="67"/>
      <c r="J242" s="95"/>
      <c r="P242" s="55"/>
    </row>
    <row r="243" spans="1:16" x14ac:dyDescent="0.35">
      <c r="F243" s="67"/>
      <c r="G243" s="67"/>
      <c r="H243" s="67"/>
      <c r="I243" s="67"/>
      <c r="J243" s="95"/>
      <c r="P243" s="55"/>
    </row>
    <row r="244" spans="1:16" x14ac:dyDescent="0.35">
      <c r="F244" s="67"/>
      <c r="G244" s="67"/>
      <c r="H244" s="67"/>
      <c r="I244" s="67"/>
      <c r="J244" s="95"/>
      <c r="P244" s="55"/>
    </row>
    <row r="245" spans="1:16" x14ac:dyDescent="0.35">
      <c r="F245" s="67"/>
      <c r="G245" s="67"/>
      <c r="H245" s="67"/>
      <c r="I245" s="67"/>
      <c r="J245" s="95"/>
      <c r="P245" s="55"/>
    </row>
    <row r="246" spans="1:16" x14ac:dyDescent="0.35">
      <c r="F246" s="67"/>
      <c r="G246" s="67"/>
      <c r="H246" s="67"/>
      <c r="I246" s="67"/>
      <c r="J246" s="95"/>
      <c r="P246" s="55"/>
    </row>
    <row r="247" spans="1:16" x14ac:dyDescent="0.35">
      <c r="F247" s="67"/>
      <c r="G247" s="67"/>
      <c r="H247" s="67"/>
      <c r="I247" s="67"/>
      <c r="J247" s="95"/>
      <c r="P247" s="55"/>
    </row>
    <row r="248" spans="1:16" x14ac:dyDescent="0.35">
      <c r="F248" s="67"/>
      <c r="G248" s="67"/>
      <c r="H248" s="67"/>
      <c r="I248" s="67"/>
      <c r="J248" s="95"/>
      <c r="P248" s="55"/>
    </row>
    <row r="249" spans="1:16" x14ac:dyDescent="0.35">
      <c r="F249" s="67"/>
      <c r="G249" s="67"/>
      <c r="H249" s="67"/>
      <c r="I249" s="67"/>
      <c r="J249" s="95"/>
      <c r="P249" s="55"/>
    </row>
    <row r="250" spans="1:16" x14ac:dyDescent="0.35">
      <c r="F250" s="67"/>
      <c r="G250" s="67"/>
      <c r="H250" s="67"/>
      <c r="I250" s="67"/>
      <c r="J250" s="95"/>
      <c r="P250" s="55"/>
    </row>
    <row r="251" spans="1:16" x14ac:dyDescent="0.35">
      <c r="F251" s="67"/>
      <c r="G251" s="67"/>
      <c r="H251" s="67"/>
      <c r="I251" s="67"/>
      <c r="J251" s="95"/>
      <c r="P251" s="55"/>
    </row>
    <row r="252" spans="1:16" x14ac:dyDescent="0.35">
      <c r="F252" s="67"/>
      <c r="G252" s="67"/>
      <c r="H252" s="67"/>
      <c r="I252" s="67"/>
      <c r="J252" s="95"/>
      <c r="P252" s="55"/>
    </row>
    <row r="253" spans="1:16" x14ac:dyDescent="0.35">
      <c r="F253" s="67"/>
      <c r="G253" s="67"/>
      <c r="H253" s="67"/>
      <c r="I253" s="67"/>
      <c r="J253" s="95"/>
      <c r="P253" s="55"/>
    </row>
    <row r="254" spans="1:16" x14ac:dyDescent="0.35">
      <c r="F254" s="67"/>
      <c r="G254" s="67"/>
      <c r="H254" s="67"/>
      <c r="I254" s="67"/>
      <c r="J254" s="95"/>
      <c r="P254" s="55"/>
    </row>
    <row r="255" spans="1:16" x14ac:dyDescent="0.35">
      <c r="F255" s="67"/>
      <c r="G255" s="67"/>
      <c r="H255" s="67"/>
      <c r="I255" s="67"/>
      <c r="J255" s="95"/>
      <c r="P255" s="55"/>
    </row>
    <row r="256" spans="1:16" x14ac:dyDescent="0.35">
      <c r="F256" s="67"/>
      <c r="G256" s="67"/>
      <c r="H256" s="67"/>
      <c r="I256" s="67"/>
      <c r="J256" s="95"/>
      <c r="P256" s="55"/>
    </row>
    <row r="257" spans="6:16" x14ac:dyDescent="0.35">
      <c r="F257" s="67"/>
      <c r="G257" s="67"/>
      <c r="H257" s="67"/>
      <c r="I257" s="67"/>
      <c r="J257" s="95"/>
      <c r="P257" s="55"/>
    </row>
    <row r="258" spans="6:16" x14ac:dyDescent="0.35">
      <c r="F258" s="67"/>
      <c r="G258" s="67"/>
      <c r="H258" s="67"/>
      <c r="I258" s="67"/>
      <c r="J258" s="95"/>
      <c r="P258" s="55"/>
    </row>
    <row r="259" spans="6:16" x14ac:dyDescent="0.35">
      <c r="F259" s="67"/>
      <c r="G259" s="67"/>
      <c r="H259" s="67"/>
      <c r="I259" s="67"/>
      <c r="J259" s="95"/>
      <c r="P259" s="55"/>
    </row>
    <row r="260" spans="6:16" x14ac:dyDescent="0.35">
      <c r="F260" s="67"/>
      <c r="G260" s="67"/>
      <c r="H260" s="67"/>
      <c r="I260" s="67"/>
      <c r="J260" s="95"/>
      <c r="P260" s="55"/>
    </row>
    <row r="261" spans="6:16" x14ac:dyDescent="0.35">
      <c r="F261" s="67"/>
      <c r="G261" s="67"/>
      <c r="H261" s="67"/>
      <c r="I261" s="67"/>
      <c r="J261" s="95"/>
      <c r="P261" s="55"/>
    </row>
    <row r="262" spans="6:16" x14ac:dyDescent="0.35">
      <c r="F262" s="67"/>
      <c r="G262" s="67"/>
      <c r="H262" s="67"/>
      <c r="I262" s="67"/>
      <c r="J262" s="95"/>
      <c r="P262" s="55"/>
    </row>
    <row r="263" spans="6:16" x14ac:dyDescent="0.35">
      <c r="F263" s="67"/>
      <c r="G263" s="67"/>
      <c r="H263" s="67"/>
      <c r="I263" s="67"/>
      <c r="J263" s="95"/>
      <c r="P263" s="55"/>
    </row>
    <row r="264" spans="6:16" x14ac:dyDescent="0.35">
      <c r="F264" s="67"/>
      <c r="G264" s="67"/>
      <c r="H264" s="67"/>
      <c r="I264" s="67"/>
      <c r="J264" s="95"/>
      <c r="P264" s="55"/>
    </row>
    <row r="265" spans="6:16" x14ac:dyDescent="0.35">
      <c r="F265" s="67"/>
      <c r="G265" s="67"/>
      <c r="H265" s="67"/>
      <c r="I265" s="67"/>
      <c r="J265" s="95"/>
      <c r="P265" s="55"/>
    </row>
    <row r="266" spans="6:16" x14ac:dyDescent="0.35">
      <c r="F266" s="67"/>
      <c r="G266" s="67"/>
      <c r="H266" s="67"/>
      <c r="I266" s="67"/>
      <c r="J266" s="95"/>
      <c r="P266" s="55"/>
    </row>
    <row r="267" spans="6:16" x14ac:dyDescent="0.35">
      <c r="F267" s="67"/>
      <c r="G267" s="67"/>
      <c r="H267" s="67"/>
      <c r="I267" s="67"/>
      <c r="J267" s="95"/>
      <c r="P267" s="55"/>
    </row>
    <row r="268" spans="6:16" x14ac:dyDescent="0.35">
      <c r="F268" s="67"/>
      <c r="G268" s="67"/>
      <c r="H268" s="67"/>
      <c r="I268" s="67"/>
      <c r="J268" s="95"/>
      <c r="P268" s="55"/>
    </row>
    <row r="269" spans="6:16" x14ac:dyDescent="0.35">
      <c r="F269" s="67"/>
      <c r="G269" s="67"/>
      <c r="H269" s="67"/>
      <c r="I269" s="67"/>
      <c r="J269" s="95"/>
      <c r="P269" s="55"/>
    </row>
  </sheetData>
  <mergeCells count="1">
    <mergeCell ref="A1:D1"/>
  </mergeCells>
  <phoneticPr fontId="0" type="noConversion"/>
  <pageMargins left="0.27559055118110237" right="0.27" top="0.51181102362204722" bottom="0.54" header="0.51181102362204722" footer="0.51181102362204722"/>
  <pageSetup paperSize="9" scale="80" fitToHeight="10" orientation="landscape" horizontalDpi="360" verticalDpi="300"/>
  <headerFooter alignWithMargins="0"/>
  <rowBreaks count="6" manualBreakCount="6">
    <brk id="34" max="16383" man="1"/>
    <brk id="68" max="16383" man="1"/>
    <brk id="102" max="16383" man="1"/>
    <brk id="137" max="16383" man="1"/>
    <brk id="172" max="16383" man="1"/>
    <brk id="20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workbookViewId="0">
      <selection activeCell="T12" sqref="T12"/>
    </sheetView>
  </sheetViews>
  <sheetFormatPr defaultRowHeight="12.5" x14ac:dyDescent="0.25"/>
  <cols>
    <col min="1" max="1" width="12.453125" customWidth="1"/>
    <col min="2" max="2" width="6.81640625" bestFit="1" customWidth="1"/>
    <col min="3" max="3" width="5.453125" bestFit="1" customWidth="1"/>
    <col min="4" max="4" width="6" customWidth="1"/>
    <col min="5" max="5" width="5.453125" customWidth="1"/>
    <col min="6" max="6" width="4.7265625" bestFit="1" customWidth="1"/>
    <col min="7" max="8" width="5.453125" bestFit="1" customWidth="1"/>
    <col min="9" max="9" width="6.26953125" bestFit="1" customWidth="1"/>
    <col min="10" max="10" width="7.7265625" bestFit="1" customWidth="1"/>
    <col min="11" max="11" width="12.81640625" style="35" customWidth="1"/>
    <col min="12" max="12" width="7.81640625" style="35" customWidth="1"/>
    <col min="13" max="13" width="12.7265625" style="35" customWidth="1"/>
    <col min="14" max="14" width="13" style="35" customWidth="1"/>
    <col min="15" max="15" width="10.453125" style="35" customWidth="1"/>
    <col min="16" max="16" width="16" style="35" customWidth="1"/>
  </cols>
  <sheetData>
    <row r="1" spans="1:18" ht="13" x14ac:dyDescent="0.3">
      <c r="A1" s="22" t="str">
        <f>draw!A1</f>
        <v>DURAL PONY CLUB CLOSED ODE 2017</v>
      </c>
    </row>
    <row r="2" spans="1:18" ht="13" x14ac:dyDescent="0.3">
      <c r="A2" s="22" t="s">
        <v>76</v>
      </c>
    </row>
    <row r="3" spans="1:18" ht="13" x14ac:dyDescent="0.3">
      <c r="A3" s="22" t="s">
        <v>74</v>
      </c>
    </row>
    <row r="4" spans="1:18" ht="13" x14ac:dyDescent="0.3">
      <c r="A4" s="22" t="s">
        <v>83</v>
      </c>
      <c r="B4" s="76" t="s">
        <v>52</v>
      </c>
      <c r="C4" s="22" t="s">
        <v>50</v>
      </c>
      <c r="D4" s="22" t="s">
        <v>73</v>
      </c>
      <c r="E4" s="22" t="s">
        <v>51</v>
      </c>
      <c r="F4" s="22"/>
      <c r="G4" s="22"/>
      <c r="H4" s="22"/>
      <c r="K4" s="76" t="s">
        <v>83</v>
      </c>
      <c r="L4" s="76" t="s">
        <v>78</v>
      </c>
      <c r="M4" s="76" t="s">
        <v>100</v>
      </c>
      <c r="N4" s="76" t="s">
        <v>99</v>
      </c>
      <c r="O4" s="76" t="s">
        <v>101</v>
      </c>
      <c r="P4" s="76" t="s">
        <v>126</v>
      </c>
    </row>
    <row r="5" spans="1:18" x14ac:dyDescent="0.25">
      <c r="A5" s="124" t="s">
        <v>172</v>
      </c>
      <c r="B5" s="35">
        <v>1</v>
      </c>
      <c r="C5" s="23">
        <v>0.33333333333333331</v>
      </c>
      <c r="D5" s="23">
        <f>VLOOKUP(A5,K$5:O$34,5,FALSE)</f>
        <v>3.4027777777777782E-2</v>
      </c>
      <c r="E5" s="23">
        <f t="shared" ref="E5:E13" si="0">D5+C5</f>
        <v>0.36736111111111108</v>
      </c>
      <c r="H5" s="105"/>
      <c r="K5" s="35" t="s">
        <v>84</v>
      </c>
      <c r="L5" s="111">
        <f>draw!L5</f>
        <v>4.8611111111111112E-3</v>
      </c>
      <c r="M5" s="111">
        <f>draw!L6</f>
        <v>4.8611111111111112E-3</v>
      </c>
      <c r="N5" s="37">
        <f>draw!L$7</f>
        <v>2</v>
      </c>
      <c r="O5" s="111">
        <f t="shared" ref="O5:O34" si="1">((N5-1)*L5)+M5</f>
        <v>9.7222222222222224E-3</v>
      </c>
      <c r="P5" s="35" t="s">
        <v>127</v>
      </c>
    </row>
    <row r="6" spans="1:18" x14ac:dyDescent="0.25">
      <c r="A6" s="124" t="s">
        <v>98</v>
      </c>
      <c r="B6" s="35">
        <v>1</v>
      </c>
      <c r="C6" s="23">
        <v>0.36458333333333331</v>
      </c>
      <c r="D6" s="23">
        <f>VLOOKUP(A6,K$5:O$34,5,FALSE)</f>
        <v>4.3749999999999997E-2</v>
      </c>
      <c r="E6" s="23">
        <f t="shared" si="0"/>
        <v>0.40833333333333333</v>
      </c>
      <c r="H6" s="105"/>
      <c r="K6" s="35" t="s">
        <v>85</v>
      </c>
      <c r="L6" s="111">
        <f>draw!M5</f>
        <v>1.3888888888888889E-3</v>
      </c>
      <c r="M6" s="111">
        <f>draw!M6</f>
        <v>1.3888888888888889E-3</v>
      </c>
      <c r="N6" s="37">
        <f>draw!L$7</f>
        <v>2</v>
      </c>
      <c r="O6" s="111">
        <f t="shared" si="1"/>
        <v>2.7777777777777779E-3</v>
      </c>
      <c r="P6" s="35" t="s">
        <v>128</v>
      </c>
    </row>
    <row r="7" spans="1:18" x14ac:dyDescent="0.25">
      <c r="A7" s="124" t="s">
        <v>188</v>
      </c>
      <c r="B7" s="35">
        <v>1</v>
      </c>
      <c r="C7" s="23">
        <f>E6</f>
        <v>0.40833333333333333</v>
      </c>
      <c r="D7" s="23">
        <f t="shared" ref="D7:D13" si="2">VLOOKUP(A7,K$5:O$34,5,FALSE)</f>
        <v>1.4583333333333334E-2</v>
      </c>
      <c r="E7" s="23">
        <f t="shared" si="0"/>
        <v>0.42291666666666666</v>
      </c>
      <c r="H7" s="105"/>
      <c r="K7" s="35" t="s">
        <v>86</v>
      </c>
      <c r="L7" s="111">
        <f>draw!N5</f>
        <v>1.3888888888888889E-3</v>
      </c>
      <c r="M7" s="111" t="str">
        <f>draw!N6</f>
        <v>0:3:52</v>
      </c>
      <c r="N7" s="37">
        <f>draw!L$7</f>
        <v>2</v>
      </c>
      <c r="O7" s="111">
        <f t="shared" si="1"/>
        <v>4.0740740740740737E-3</v>
      </c>
      <c r="P7" s="35" t="s">
        <v>129</v>
      </c>
    </row>
    <row r="8" spans="1:18" x14ac:dyDescent="0.25">
      <c r="A8" s="136" t="s">
        <v>87</v>
      </c>
      <c r="B8" s="35">
        <v>1</v>
      </c>
      <c r="C8" s="23">
        <v>0.4201388888888889</v>
      </c>
      <c r="D8" s="23">
        <f t="shared" si="2"/>
        <v>9.7222222222222224E-3</v>
      </c>
      <c r="E8" s="23">
        <f t="shared" si="0"/>
        <v>0.42986111111111114</v>
      </c>
      <c r="H8" s="105"/>
      <c r="K8" s="35" t="s">
        <v>87</v>
      </c>
      <c r="L8" s="111">
        <f>draw!L39</f>
        <v>4.8611111111111112E-3</v>
      </c>
      <c r="M8" s="111">
        <f>draw!L40</f>
        <v>4.8611111111111112E-3</v>
      </c>
      <c r="N8" s="37">
        <f>draw!L$41</f>
        <v>2</v>
      </c>
      <c r="O8" s="111">
        <f t="shared" si="1"/>
        <v>9.7222222222222224E-3</v>
      </c>
    </row>
    <row r="9" spans="1:18" x14ac:dyDescent="0.25">
      <c r="A9" s="136" t="s">
        <v>95</v>
      </c>
      <c r="B9" s="35">
        <v>2</v>
      </c>
      <c r="C9" s="23">
        <v>0.33333333333333331</v>
      </c>
      <c r="D9" s="23">
        <f t="shared" si="2"/>
        <v>9.7222222222222224E-3</v>
      </c>
      <c r="E9" s="23">
        <f t="shared" si="0"/>
        <v>0.34305555555555556</v>
      </c>
      <c r="H9" s="105"/>
      <c r="K9" s="35" t="s">
        <v>88</v>
      </c>
      <c r="L9" s="111">
        <f>draw!M39</f>
        <v>1.3888888888888889E-3</v>
      </c>
      <c r="M9" s="111">
        <f>draw!M40</f>
        <v>1.3888888888888889E-3</v>
      </c>
      <c r="N9" s="37">
        <f>draw!L$41</f>
        <v>2</v>
      </c>
      <c r="O9" s="111">
        <f t="shared" si="1"/>
        <v>2.7777777777777779E-3</v>
      </c>
    </row>
    <row r="10" spans="1:18" x14ac:dyDescent="0.25">
      <c r="A10" s="124" t="s">
        <v>180</v>
      </c>
      <c r="B10" s="35">
        <v>2</v>
      </c>
      <c r="C10" s="23">
        <f>E9</f>
        <v>0.34305555555555556</v>
      </c>
      <c r="D10" s="23">
        <f t="shared" si="2"/>
        <v>5.3472222222222227E-2</v>
      </c>
      <c r="E10" s="23">
        <f t="shared" si="0"/>
        <v>0.39652777777777781</v>
      </c>
      <c r="H10" s="105"/>
      <c r="K10" s="35" t="s">
        <v>89</v>
      </c>
      <c r="L10" s="111">
        <f>draw!N39</f>
        <v>1.3888888888888889E-3</v>
      </c>
      <c r="M10" s="111" t="str">
        <f>draw!N40</f>
        <v>0:4:32</v>
      </c>
      <c r="N10" s="37">
        <f>draw!L$41</f>
        <v>2</v>
      </c>
      <c r="O10" s="111">
        <f t="shared" si="1"/>
        <v>4.5370370370370373E-3</v>
      </c>
    </row>
    <row r="11" spans="1:18" x14ac:dyDescent="0.25">
      <c r="A11" s="136" t="s">
        <v>92</v>
      </c>
      <c r="B11" s="35">
        <v>2</v>
      </c>
      <c r="C11" s="23">
        <v>0.40625</v>
      </c>
      <c r="D11" s="23">
        <f t="shared" si="2"/>
        <v>5.3472222222222227E-2</v>
      </c>
      <c r="E11" s="23">
        <f t="shared" si="0"/>
        <v>0.45972222222222225</v>
      </c>
      <c r="H11" s="105"/>
      <c r="K11" s="35" t="s">
        <v>92</v>
      </c>
      <c r="L11" s="111">
        <f>draw!L73</f>
        <v>4.8611111111111112E-3</v>
      </c>
      <c r="M11" s="111">
        <f>draw!L74</f>
        <v>4.8611111111111112E-3</v>
      </c>
      <c r="N11" s="37">
        <f>draw!L$75</f>
        <v>11</v>
      </c>
      <c r="O11" s="111">
        <f t="shared" si="1"/>
        <v>5.3472222222222227E-2</v>
      </c>
      <c r="R11" s="23"/>
    </row>
    <row r="12" spans="1:18" x14ac:dyDescent="0.25">
      <c r="A12" s="136" t="s">
        <v>225</v>
      </c>
      <c r="B12" s="35">
        <v>2</v>
      </c>
      <c r="C12" s="23">
        <f>E11</f>
        <v>0.45972222222222225</v>
      </c>
      <c r="D12" s="23">
        <f t="shared" si="2"/>
        <v>2.4305555555555556E-2</v>
      </c>
      <c r="E12" s="23">
        <f t="shared" si="0"/>
        <v>0.48402777777777783</v>
      </c>
      <c r="G12" s="23"/>
      <c r="K12" s="35" t="s">
        <v>90</v>
      </c>
      <c r="L12" s="111">
        <f>draw!M73</f>
        <v>1.3888888888888889E-3</v>
      </c>
      <c r="M12" s="111">
        <f>draw!M74</f>
        <v>1.3888888888888889E-3</v>
      </c>
      <c r="N12" s="37">
        <f>draw!L$75</f>
        <v>11</v>
      </c>
      <c r="O12" s="111">
        <f t="shared" si="1"/>
        <v>1.5277777777777779E-2</v>
      </c>
    </row>
    <row r="13" spans="1:18" x14ac:dyDescent="0.25">
      <c r="A13" s="136" t="s">
        <v>228</v>
      </c>
      <c r="B13" s="35">
        <v>3</v>
      </c>
      <c r="C13" s="23">
        <v>0.3888888888888889</v>
      </c>
      <c r="D13" s="23">
        <f t="shared" si="2"/>
        <v>6.805555555555555E-2</v>
      </c>
      <c r="E13" s="23">
        <f t="shared" si="0"/>
        <v>0.45694444444444443</v>
      </c>
      <c r="F13" t="s">
        <v>124</v>
      </c>
      <c r="G13" s="23">
        <f>LARGE(E5:E13,1)</f>
        <v>0.48402777777777783</v>
      </c>
      <c r="K13" s="35" t="s">
        <v>91</v>
      </c>
      <c r="L13" s="111">
        <f>draw!N73</f>
        <v>6.9444444444444447E-4</v>
      </c>
      <c r="M13" s="111">
        <f>draw!N74</f>
        <v>2.8819444444444444E-3</v>
      </c>
      <c r="N13" s="37">
        <f>draw!L$75</f>
        <v>11</v>
      </c>
      <c r="O13" s="111">
        <f t="shared" si="1"/>
        <v>9.8263888888888897E-3</v>
      </c>
    </row>
    <row r="14" spans="1:18" x14ac:dyDescent="0.25">
      <c r="A14" s="105"/>
      <c r="B14" s="35"/>
      <c r="C14" s="23"/>
      <c r="D14" s="23"/>
      <c r="E14" s="23"/>
      <c r="H14" s="23"/>
      <c r="K14" s="35" t="s">
        <v>225</v>
      </c>
      <c r="L14" s="111">
        <f>draw!L107</f>
        <v>4.8611111111111112E-3</v>
      </c>
      <c r="M14" s="111">
        <f>draw!L108</f>
        <v>4.8611111111111112E-3</v>
      </c>
      <c r="N14" s="37">
        <f>draw!L$109</f>
        <v>5</v>
      </c>
      <c r="O14" s="111">
        <f t="shared" si="1"/>
        <v>2.4305555555555556E-2</v>
      </c>
    </row>
    <row r="15" spans="1:18" x14ac:dyDescent="0.25">
      <c r="A15" s="105"/>
      <c r="B15" s="35"/>
      <c r="C15" s="23"/>
      <c r="D15" s="23"/>
      <c r="E15" s="23"/>
      <c r="H15" s="23"/>
      <c r="K15" s="35" t="s">
        <v>226</v>
      </c>
      <c r="L15" s="111">
        <f>draw!M107</f>
        <v>1.3888888888888889E-3</v>
      </c>
      <c r="M15" s="111">
        <f>draw!M108</f>
        <v>1.3888888888888889E-3</v>
      </c>
      <c r="N15" s="37">
        <f>draw!L$109</f>
        <v>5</v>
      </c>
      <c r="O15" s="111">
        <f t="shared" si="1"/>
        <v>6.9444444444444449E-3</v>
      </c>
    </row>
    <row r="16" spans="1:18" x14ac:dyDescent="0.25">
      <c r="B16" s="35"/>
      <c r="C16" s="23"/>
      <c r="D16" s="23"/>
      <c r="E16" s="23"/>
      <c r="H16" s="23"/>
      <c r="K16" s="35" t="s">
        <v>227</v>
      </c>
      <c r="L16" s="111">
        <f>draw!N107</f>
        <v>6.9444444444444447E-4</v>
      </c>
      <c r="M16" s="111" t="str">
        <f>draw!N108</f>
        <v>0:3:42</v>
      </c>
      <c r="N16" s="37">
        <f>draw!L$109</f>
        <v>5</v>
      </c>
      <c r="O16" s="111">
        <f t="shared" si="1"/>
        <v>5.347222222222222E-3</v>
      </c>
    </row>
    <row r="17" spans="1:15" x14ac:dyDescent="0.25">
      <c r="B17" s="35"/>
      <c r="C17" s="23"/>
      <c r="D17" s="23"/>
      <c r="E17" s="23"/>
      <c r="K17" s="35" t="s">
        <v>95</v>
      </c>
      <c r="L17" s="111">
        <f>draw!L142</f>
        <v>4.8611111111111112E-3</v>
      </c>
      <c r="M17" s="111">
        <f>draw!L143</f>
        <v>4.8611111111111112E-3</v>
      </c>
      <c r="N17" s="37">
        <f>draw!L$144</f>
        <v>2</v>
      </c>
      <c r="O17" s="111">
        <f t="shared" si="1"/>
        <v>9.7222222222222224E-3</v>
      </c>
    </row>
    <row r="18" spans="1:15" x14ac:dyDescent="0.25">
      <c r="A18" t="s">
        <v>231</v>
      </c>
      <c r="B18" s="35">
        <v>1</v>
      </c>
      <c r="C18" s="23">
        <v>0.33333333333333331</v>
      </c>
      <c r="D18" s="23">
        <v>6.9444444444444441E-3</v>
      </c>
      <c r="E18" s="23">
        <f t="shared" ref="E18:E43" si="3">D18+C18</f>
        <v>0.34027777777777773</v>
      </c>
      <c r="K18" s="35" t="s">
        <v>93</v>
      </c>
      <c r="L18" s="111">
        <f>draw!M142</f>
        <v>1.3888888888888889E-3</v>
      </c>
      <c r="M18" s="111">
        <f>draw!M143</f>
        <v>1.3888888888888889E-3</v>
      </c>
      <c r="N18" s="37">
        <f>draw!L$144</f>
        <v>2</v>
      </c>
      <c r="O18" s="111">
        <f t="shared" si="1"/>
        <v>2.7777777777777779E-3</v>
      </c>
    </row>
    <row r="19" spans="1:15" x14ac:dyDescent="0.25">
      <c r="A19" t="s">
        <v>229</v>
      </c>
      <c r="B19" s="35">
        <v>1</v>
      </c>
      <c r="C19" s="23">
        <f t="shared" ref="C19:C26" si="4">E18</f>
        <v>0.34027777777777773</v>
      </c>
      <c r="D19" s="23">
        <f>VLOOKUP(A19,K$5:O$34,5,FALSE)</f>
        <v>1.9444444444444445E-2</v>
      </c>
      <c r="E19" s="23">
        <f t="shared" si="3"/>
        <v>0.35972222222222217</v>
      </c>
      <c r="K19" s="35" t="s">
        <v>94</v>
      </c>
      <c r="L19" s="111">
        <f>draw!N142</f>
        <v>6.9444444444444447E-4</v>
      </c>
      <c r="M19" s="111" t="str">
        <f>draw!N143</f>
        <v>0:3:59</v>
      </c>
      <c r="N19" s="37">
        <f>draw!L$144</f>
        <v>2</v>
      </c>
      <c r="O19" s="111">
        <f t="shared" si="1"/>
        <v>3.460648148148148E-3</v>
      </c>
    </row>
    <row r="20" spans="1:15" x14ac:dyDescent="0.25">
      <c r="A20" t="s">
        <v>125</v>
      </c>
      <c r="B20" s="35">
        <v>1</v>
      </c>
      <c r="C20" s="23">
        <f t="shared" si="4"/>
        <v>0.35972222222222217</v>
      </c>
      <c r="D20" s="23">
        <v>6.9444444444444441E-3</v>
      </c>
      <c r="E20" s="23">
        <f t="shared" si="3"/>
        <v>0.36666666666666659</v>
      </c>
      <c r="K20" s="135" t="s">
        <v>180</v>
      </c>
      <c r="L20" s="111">
        <f>draw!L177</f>
        <v>4.8611111111111112E-3</v>
      </c>
      <c r="M20" s="111">
        <f>draw!L178</f>
        <v>4.8611111111111112E-3</v>
      </c>
      <c r="N20" s="37">
        <f>draw!L$179</f>
        <v>11</v>
      </c>
      <c r="O20" s="111">
        <f t="shared" si="1"/>
        <v>5.3472222222222227E-2</v>
      </c>
    </row>
    <row r="21" spans="1:15" x14ac:dyDescent="0.25">
      <c r="A21" t="s">
        <v>191</v>
      </c>
      <c r="B21" s="35">
        <v>1</v>
      </c>
      <c r="C21" s="23">
        <f>E20</f>
        <v>0.36666666666666659</v>
      </c>
      <c r="D21" s="23">
        <v>3.6805555555555557E-2</v>
      </c>
      <c r="E21" s="23">
        <f t="shared" si="3"/>
        <v>0.40347222222222212</v>
      </c>
      <c r="K21" s="135" t="s">
        <v>181</v>
      </c>
      <c r="L21" s="111">
        <f>draw!M177</f>
        <v>1.3888888888888889E-3</v>
      </c>
      <c r="M21" s="111">
        <f>draw!M178</f>
        <v>1.3888888888888889E-3</v>
      </c>
      <c r="N21" s="37">
        <f>draw!L$179</f>
        <v>11</v>
      </c>
      <c r="O21" s="111">
        <f t="shared" si="1"/>
        <v>1.5277777777777779E-2</v>
      </c>
    </row>
    <row r="22" spans="1:15" x14ac:dyDescent="0.25">
      <c r="A22" t="s">
        <v>173</v>
      </c>
      <c r="B22" s="35">
        <v>1</v>
      </c>
      <c r="C22" s="23">
        <f t="shared" si="4"/>
        <v>0.40347222222222212</v>
      </c>
      <c r="D22" s="23">
        <f>VLOOKUP(A22,K$5:O$34,5,FALSE)</f>
        <v>9.7222222222222224E-3</v>
      </c>
      <c r="E22" s="23">
        <f t="shared" si="3"/>
        <v>0.41319444444444436</v>
      </c>
      <c r="K22" s="135" t="s">
        <v>182</v>
      </c>
      <c r="L22" s="111">
        <f>draw!N177</f>
        <v>6.9444444444444447E-4</v>
      </c>
      <c r="M22" s="111" t="str">
        <f>draw!N178</f>
        <v>0:4:32</v>
      </c>
      <c r="N22" s="37">
        <f>draw!L$179</f>
        <v>11</v>
      </c>
      <c r="O22" s="111">
        <f t="shared" si="1"/>
        <v>1.0092592592592594E-2</v>
      </c>
    </row>
    <row r="23" spans="1:15" x14ac:dyDescent="0.25">
      <c r="A23" t="s">
        <v>125</v>
      </c>
      <c r="B23" s="35">
        <v>1</v>
      </c>
      <c r="C23" s="23">
        <f t="shared" si="4"/>
        <v>0.41319444444444436</v>
      </c>
      <c r="D23" s="23">
        <v>6.9444444444444441E-3</v>
      </c>
      <c r="E23" s="23">
        <f t="shared" si="3"/>
        <v>0.42013888888888878</v>
      </c>
      <c r="K23" s="35" t="s">
        <v>98</v>
      </c>
      <c r="L23" s="111">
        <f>draw!L211</f>
        <v>4.8611111111111112E-3</v>
      </c>
      <c r="M23" s="111">
        <f>draw!L212</f>
        <v>4.8611111111111112E-3</v>
      </c>
      <c r="N23" s="37">
        <f>draw!L$213</f>
        <v>9</v>
      </c>
      <c r="O23" s="111">
        <f t="shared" si="1"/>
        <v>4.3749999999999997E-2</v>
      </c>
    </row>
    <row r="24" spans="1:15" x14ac:dyDescent="0.25">
      <c r="A24" t="s">
        <v>133</v>
      </c>
      <c r="B24" s="35">
        <v>1</v>
      </c>
      <c r="C24" s="23">
        <f>E23</f>
        <v>0.42013888888888878</v>
      </c>
      <c r="D24" s="23">
        <v>4.1666666666666664E-2</v>
      </c>
      <c r="E24" s="23">
        <f t="shared" si="3"/>
        <v>0.46180555555555547</v>
      </c>
      <c r="K24" s="35" t="s">
        <v>96</v>
      </c>
      <c r="L24" s="111">
        <f>draw!M211</f>
        <v>1.3888888888888889E-3</v>
      </c>
      <c r="M24" s="111">
        <f>draw!M212</f>
        <v>1.3888888888888889E-3</v>
      </c>
      <c r="N24" s="37">
        <f>draw!L$213</f>
        <v>9</v>
      </c>
      <c r="O24" s="111">
        <f t="shared" si="1"/>
        <v>1.2500000000000001E-2</v>
      </c>
    </row>
    <row r="25" spans="1:15" x14ac:dyDescent="0.25">
      <c r="A25" t="s">
        <v>96</v>
      </c>
      <c r="B25" s="35">
        <v>1</v>
      </c>
      <c r="C25" s="23">
        <f>E24</f>
        <v>0.46180555555555547</v>
      </c>
      <c r="D25" s="23">
        <f>VLOOKUP(A25,K$5:O$34,5,FALSE)</f>
        <v>1.2500000000000001E-2</v>
      </c>
      <c r="E25" s="23">
        <f t="shared" si="3"/>
        <v>0.47430555555555548</v>
      </c>
      <c r="K25" s="35" t="s">
        <v>97</v>
      </c>
      <c r="L25" s="111">
        <f>draw!N211</f>
        <v>6.9444444444444447E-4</v>
      </c>
      <c r="M25" s="111" t="str">
        <f>draw!N212</f>
        <v>0:2:19</v>
      </c>
      <c r="N25" s="37">
        <f>draw!L$213</f>
        <v>9</v>
      </c>
      <c r="O25" s="111">
        <f t="shared" si="1"/>
        <v>7.1643518518518523E-3</v>
      </c>
    </row>
    <row r="26" spans="1:15" x14ac:dyDescent="0.25">
      <c r="A26" t="s">
        <v>125</v>
      </c>
      <c r="B26" s="35">
        <v>1</v>
      </c>
      <c r="C26" s="23">
        <f t="shared" si="4"/>
        <v>0.47430555555555548</v>
      </c>
      <c r="D26" s="23">
        <v>0</v>
      </c>
      <c r="E26" s="23">
        <f t="shared" si="3"/>
        <v>0.47430555555555548</v>
      </c>
      <c r="K26" s="135" t="s">
        <v>188</v>
      </c>
      <c r="L26" s="111">
        <f>draw!L245</f>
        <v>4.8611111111111112E-3</v>
      </c>
      <c r="M26" s="111">
        <f>draw!L246</f>
        <v>4.8611111111111112E-3</v>
      </c>
      <c r="N26" s="37">
        <f>draw!L$247</f>
        <v>3</v>
      </c>
      <c r="O26" s="111">
        <f t="shared" si="1"/>
        <v>1.4583333333333334E-2</v>
      </c>
    </row>
    <row r="27" spans="1:15" x14ac:dyDescent="0.25">
      <c r="A27" t="s">
        <v>192</v>
      </c>
      <c r="B27" s="35">
        <v>1</v>
      </c>
      <c r="C27" s="23">
        <f>C24</f>
        <v>0.42013888888888878</v>
      </c>
      <c r="D27" s="23">
        <f>D24</f>
        <v>4.1666666666666664E-2</v>
      </c>
      <c r="E27" s="23">
        <f t="shared" si="3"/>
        <v>0.46180555555555547</v>
      </c>
      <c r="K27" s="135" t="s">
        <v>189</v>
      </c>
      <c r="L27" s="111">
        <f>draw!M245</f>
        <v>1.3888888888888889E-3</v>
      </c>
      <c r="M27" s="111">
        <f>draw!M246</f>
        <v>1.3888888888888889E-3</v>
      </c>
      <c r="N27" s="37">
        <f>draw!L$247</f>
        <v>3</v>
      </c>
      <c r="O27" s="111">
        <f t="shared" si="1"/>
        <v>4.1666666666666666E-3</v>
      </c>
    </row>
    <row r="28" spans="1:15" x14ac:dyDescent="0.25">
      <c r="A28" t="s">
        <v>189</v>
      </c>
      <c r="B28" s="35">
        <v>1</v>
      </c>
      <c r="C28" s="23">
        <f>E25</f>
        <v>0.47430555555555548</v>
      </c>
      <c r="D28" s="23">
        <f>VLOOKUP(A28,K$5:O$34,5,FALSE)</f>
        <v>4.1666666666666666E-3</v>
      </c>
      <c r="E28" s="23">
        <f t="shared" si="3"/>
        <v>0.47847222222222213</v>
      </c>
      <c r="K28" s="135" t="s">
        <v>190</v>
      </c>
      <c r="L28" s="111">
        <f>draw!N245</f>
        <v>6.9444444444444447E-4</v>
      </c>
      <c r="M28" s="111" t="str">
        <f>draw!N246</f>
        <v>0:1:46</v>
      </c>
      <c r="N28" s="37">
        <f>draw!L$247</f>
        <v>3</v>
      </c>
      <c r="O28" s="111">
        <f t="shared" si="1"/>
        <v>2.6157407407407405E-3</v>
      </c>
    </row>
    <row r="29" spans="1:15" x14ac:dyDescent="0.25">
      <c r="A29" t="s">
        <v>125</v>
      </c>
      <c r="B29" s="35">
        <v>2</v>
      </c>
      <c r="C29" s="23">
        <v>0.39583333333333331</v>
      </c>
      <c r="D29" s="23">
        <v>0</v>
      </c>
      <c r="E29" s="23">
        <f t="shared" si="3"/>
        <v>0.39583333333333331</v>
      </c>
      <c r="K29" s="135" t="s">
        <v>172</v>
      </c>
      <c r="L29" s="111">
        <f>draw!L279</f>
        <v>4.8611111111111112E-3</v>
      </c>
      <c r="M29" s="111">
        <f>draw!L280</f>
        <v>4.8611111111111112E-3</v>
      </c>
      <c r="N29" s="37">
        <f>draw!L$281</f>
        <v>7</v>
      </c>
      <c r="O29" s="111">
        <f t="shared" si="1"/>
        <v>3.4027777777777782E-2</v>
      </c>
    </row>
    <row r="30" spans="1:15" x14ac:dyDescent="0.25">
      <c r="A30" t="s">
        <v>131</v>
      </c>
      <c r="B30" s="35">
        <v>2</v>
      </c>
      <c r="C30" s="23">
        <f>E29</f>
        <v>0.39583333333333331</v>
      </c>
      <c r="D30" s="23">
        <v>4.1666666666666664E-2</v>
      </c>
      <c r="E30" s="23">
        <f t="shared" si="3"/>
        <v>0.4375</v>
      </c>
      <c r="K30" s="135" t="s">
        <v>173</v>
      </c>
      <c r="L30" s="111">
        <f>draw!M279</f>
        <v>1.3888888888888889E-3</v>
      </c>
      <c r="M30" s="111">
        <f>draw!M280</f>
        <v>1.3888888888888889E-3</v>
      </c>
      <c r="N30" s="37">
        <f>draw!L$281</f>
        <v>7</v>
      </c>
      <c r="O30" s="111">
        <f t="shared" si="1"/>
        <v>9.7222222222222224E-3</v>
      </c>
    </row>
    <row r="31" spans="1:15" x14ac:dyDescent="0.25">
      <c r="A31" t="s">
        <v>93</v>
      </c>
      <c r="B31" s="35">
        <v>2</v>
      </c>
      <c r="C31" s="23">
        <f>E30</f>
        <v>0.4375</v>
      </c>
      <c r="D31" s="23">
        <f>VLOOKUP(A31,K$5:O$34,5,FALSE)</f>
        <v>2.7777777777777779E-3</v>
      </c>
      <c r="E31" s="23">
        <f t="shared" si="3"/>
        <v>0.44027777777777777</v>
      </c>
      <c r="K31" s="135" t="s">
        <v>174</v>
      </c>
      <c r="L31" s="111">
        <f>draw!N279</f>
        <v>6.9444444444444447E-4</v>
      </c>
      <c r="M31" s="111" t="str">
        <f>draw!N280</f>
        <v>0:1:53</v>
      </c>
      <c r="N31" s="37">
        <f>draw!L$281</f>
        <v>7</v>
      </c>
      <c r="O31" s="111">
        <f t="shared" si="1"/>
        <v>5.4745370370370373E-3</v>
      </c>
    </row>
    <row r="32" spans="1:15" x14ac:dyDescent="0.25">
      <c r="A32" t="s">
        <v>125</v>
      </c>
      <c r="B32" s="35">
        <v>2</v>
      </c>
      <c r="C32" s="23">
        <f>E31</f>
        <v>0.44027777777777777</v>
      </c>
      <c r="D32" s="23">
        <v>0</v>
      </c>
      <c r="E32" s="23">
        <f t="shared" si="3"/>
        <v>0.44027777777777777</v>
      </c>
      <c r="K32" s="35" t="s">
        <v>228</v>
      </c>
      <c r="L32" s="111">
        <f>draw!L313</f>
        <v>4.8611111111111112E-3</v>
      </c>
      <c r="M32" s="111">
        <f>draw!L314</f>
        <v>4.8611111111111112E-3</v>
      </c>
      <c r="N32" s="37">
        <f>draw!L$315</f>
        <v>14</v>
      </c>
      <c r="O32" s="111">
        <f t="shared" si="1"/>
        <v>6.805555555555555E-2</v>
      </c>
    </row>
    <row r="33" spans="1:16" x14ac:dyDescent="0.25">
      <c r="A33" t="s">
        <v>193</v>
      </c>
      <c r="B33" s="35">
        <v>2</v>
      </c>
      <c r="C33" s="23">
        <f>C30</f>
        <v>0.39583333333333331</v>
      </c>
      <c r="D33" s="23">
        <f>D30</f>
        <v>4.1666666666666664E-2</v>
      </c>
      <c r="E33" s="23">
        <f t="shared" si="3"/>
        <v>0.4375</v>
      </c>
      <c r="G33" s="23"/>
      <c r="K33" s="35" t="s">
        <v>229</v>
      </c>
      <c r="L33" s="111">
        <f>draw!M313</f>
        <v>1.3888888888888889E-3</v>
      </c>
      <c r="M33" s="111">
        <f>draw!M314</f>
        <v>1.3888888888888889E-3</v>
      </c>
      <c r="N33" s="37">
        <f>draw!L$315</f>
        <v>14</v>
      </c>
      <c r="O33" s="111">
        <f t="shared" si="1"/>
        <v>1.9444444444444445E-2</v>
      </c>
    </row>
    <row r="34" spans="1:16" x14ac:dyDescent="0.25">
      <c r="A34" t="s">
        <v>181</v>
      </c>
      <c r="B34" s="35">
        <v>2</v>
      </c>
      <c r="C34" s="23">
        <f>E31</f>
        <v>0.44027777777777777</v>
      </c>
      <c r="D34" s="23">
        <f>VLOOKUP(A34,K$5:O$34,5,FALSE)</f>
        <v>1.5277777777777779E-2</v>
      </c>
      <c r="E34" s="23">
        <f t="shared" si="3"/>
        <v>0.45555555555555555</v>
      </c>
      <c r="K34" s="35" t="s">
        <v>230</v>
      </c>
      <c r="L34" s="111">
        <f>draw!N313</f>
        <v>6.9444444444444447E-4</v>
      </c>
      <c r="M34" s="111" t="str">
        <f>draw!N314</f>
        <v>0:3:8</v>
      </c>
      <c r="N34" s="37">
        <f>draw!L$315</f>
        <v>14</v>
      </c>
      <c r="O34" s="111">
        <f t="shared" si="1"/>
        <v>1.1203703703703705E-2</v>
      </c>
    </row>
    <row r="35" spans="1:16" x14ac:dyDescent="0.25">
      <c r="A35" t="s">
        <v>125</v>
      </c>
      <c r="B35" s="35">
        <v>2</v>
      </c>
      <c r="C35" s="23">
        <f>E34</f>
        <v>0.45555555555555555</v>
      </c>
      <c r="D35" s="23">
        <v>6.9444444444444441E-3</v>
      </c>
      <c r="E35" s="23">
        <f t="shared" si="3"/>
        <v>0.46249999999999997</v>
      </c>
      <c r="G35" s="23"/>
      <c r="L35" s="102"/>
      <c r="N35" s="111"/>
      <c r="O35" s="111"/>
      <c r="P35" s="111"/>
    </row>
    <row r="36" spans="1:16" x14ac:dyDescent="0.25">
      <c r="A36" t="s">
        <v>132</v>
      </c>
      <c r="B36" s="35">
        <v>2</v>
      </c>
      <c r="C36" s="23">
        <f>E35</f>
        <v>0.46249999999999997</v>
      </c>
      <c r="D36" s="23">
        <v>2.7083333333333334E-2</v>
      </c>
      <c r="E36" s="23">
        <f t="shared" si="3"/>
        <v>0.48958333333333331</v>
      </c>
      <c r="G36" s="23"/>
      <c r="L36" s="102"/>
      <c r="N36" s="111"/>
      <c r="O36" s="111"/>
      <c r="P36" s="111"/>
    </row>
    <row r="37" spans="1:16" x14ac:dyDescent="0.25">
      <c r="A37" t="s">
        <v>90</v>
      </c>
      <c r="B37" s="35">
        <v>2</v>
      </c>
      <c r="C37" s="23">
        <f>E36</f>
        <v>0.48958333333333331</v>
      </c>
      <c r="D37" s="23">
        <f>VLOOKUP(A37,K$5:O$34,5,FALSE)</f>
        <v>1.5277777777777779E-2</v>
      </c>
      <c r="E37" s="23">
        <f t="shared" si="3"/>
        <v>0.50486111111111109</v>
      </c>
      <c r="G37" s="23"/>
      <c r="L37" s="102"/>
      <c r="N37" s="111"/>
      <c r="O37" s="111"/>
      <c r="P37" s="111"/>
    </row>
    <row r="38" spans="1:16" x14ac:dyDescent="0.25">
      <c r="A38" t="s">
        <v>125</v>
      </c>
      <c r="B38" s="35">
        <v>2</v>
      </c>
      <c r="C38" s="23">
        <f>E37</f>
        <v>0.50486111111111109</v>
      </c>
      <c r="D38" s="23">
        <v>0</v>
      </c>
      <c r="E38" s="23">
        <f t="shared" si="3"/>
        <v>0.50486111111111109</v>
      </c>
      <c r="H38" s="23"/>
      <c r="L38" s="102"/>
      <c r="N38" s="111"/>
      <c r="O38" s="111"/>
      <c r="P38" s="111"/>
    </row>
    <row r="39" spans="1:16" x14ac:dyDescent="0.25">
      <c r="A39" t="s">
        <v>232</v>
      </c>
      <c r="B39" s="35">
        <v>2</v>
      </c>
      <c r="C39" s="23">
        <f>C36</f>
        <v>0.46249999999999997</v>
      </c>
      <c r="D39" s="23">
        <f>D36</f>
        <v>2.7083333333333334E-2</v>
      </c>
      <c r="E39" s="23">
        <f t="shared" si="3"/>
        <v>0.48958333333333331</v>
      </c>
      <c r="H39" s="23"/>
      <c r="L39" s="102"/>
      <c r="N39" s="111"/>
      <c r="O39" s="111"/>
      <c r="P39" s="111"/>
    </row>
    <row r="40" spans="1:16" x14ac:dyDescent="0.25">
      <c r="A40" t="s">
        <v>226</v>
      </c>
      <c r="B40" s="35">
        <v>2</v>
      </c>
      <c r="C40" s="23">
        <f>E37</f>
        <v>0.50486111111111109</v>
      </c>
      <c r="D40" s="23">
        <f>VLOOKUP(A40,K$5:O$34,5,FALSE)</f>
        <v>6.9444444444444449E-3</v>
      </c>
      <c r="E40" s="23">
        <f t="shared" si="3"/>
        <v>0.51180555555555551</v>
      </c>
      <c r="G40" s="23"/>
      <c r="H40" s="23"/>
      <c r="L40" s="102"/>
      <c r="N40" s="111"/>
      <c r="O40" s="111"/>
      <c r="P40" s="111"/>
    </row>
    <row r="41" spans="1:16" x14ac:dyDescent="0.25">
      <c r="A41" t="s">
        <v>125</v>
      </c>
      <c r="B41" s="35">
        <v>2</v>
      </c>
      <c r="C41" s="23">
        <f>E40</f>
        <v>0.51180555555555551</v>
      </c>
      <c r="D41" s="23">
        <v>6.9444444444444441E-3</v>
      </c>
      <c r="E41" s="23">
        <f t="shared" si="3"/>
        <v>0.51874999999999993</v>
      </c>
      <c r="H41" s="23"/>
      <c r="L41" s="102"/>
      <c r="N41" s="111"/>
      <c r="O41" s="111"/>
      <c r="P41" s="111"/>
    </row>
    <row r="42" spans="1:16" x14ac:dyDescent="0.25">
      <c r="A42" t="s">
        <v>130</v>
      </c>
      <c r="B42" s="35">
        <v>2</v>
      </c>
      <c r="C42" s="23">
        <f>E41</f>
        <v>0.51874999999999993</v>
      </c>
      <c r="D42" s="23">
        <v>6.9444444444444441E-3</v>
      </c>
      <c r="E42" s="23">
        <f t="shared" si="3"/>
        <v>0.52569444444444435</v>
      </c>
      <c r="H42" s="23"/>
      <c r="L42" s="102"/>
      <c r="N42" s="111"/>
      <c r="O42" s="111"/>
      <c r="P42" s="111"/>
    </row>
    <row r="43" spans="1:16" x14ac:dyDescent="0.25">
      <c r="A43" t="s">
        <v>88</v>
      </c>
      <c r="B43" s="35">
        <v>2</v>
      </c>
      <c r="C43" s="23">
        <f>E42</f>
        <v>0.52569444444444435</v>
      </c>
      <c r="D43" s="23">
        <f>VLOOKUP(A43,K$5:O$34,5,FALSE)</f>
        <v>2.7777777777777779E-3</v>
      </c>
      <c r="E43" s="23">
        <f t="shared" si="3"/>
        <v>0.52847222222222212</v>
      </c>
      <c r="F43" t="s">
        <v>124</v>
      </c>
      <c r="G43" s="23">
        <f>LARGE(E18:E43,1)</f>
        <v>0.52847222222222212</v>
      </c>
      <c r="H43" s="23"/>
      <c r="L43" s="102"/>
    </row>
    <row r="44" spans="1:16" x14ac:dyDescent="0.25">
      <c r="C44" s="23"/>
      <c r="D44" s="23"/>
      <c r="E44" s="23"/>
      <c r="H44" s="23"/>
      <c r="L44" s="102"/>
      <c r="N44" s="111"/>
      <c r="O44" s="111"/>
      <c r="P44" s="111"/>
    </row>
    <row r="45" spans="1:16" x14ac:dyDescent="0.25">
      <c r="C45" s="23"/>
      <c r="D45" s="23"/>
      <c r="E45" s="23"/>
      <c r="H45" s="23"/>
      <c r="L45" s="102"/>
      <c r="N45" s="111"/>
      <c r="O45" s="111"/>
      <c r="P45" s="111"/>
    </row>
    <row r="46" spans="1:16" x14ac:dyDescent="0.25">
      <c r="C46" s="23"/>
      <c r="D46" s="23"/>
      <c r="E46" s="23"/>
      <c r="H46" s="23"/>
      <c r="N46" s="111"/>
      <c r="O46" s="111"/>
      <c r="P46" s="111"/>
    </row>
    <row r="47" spans="1:16" x14ac:dyDescent="0.25">
      <c r="C47" s="23"/>
      <c r="D47" s="23"/>
      <c r="E47" s="23"/>
      <c r="H47" s="23"/>
      <c r="N47" s="111"/>
      <c r="O47" s="111"/>
      <c r="P47" s="111"/>
    </row>
    <row r="48" spans="1:16" x14ac:dyDescent="0.25">
      <c r="C48" s="23"/>
      <c r="D48" s="23"/>
      <c r="E48" s="23"/>
      <c r="H48" s="23"/>
      <c r="N48" s="111"/>
      <c r="O48" s="111"/>
      <c r="P48" s="111"/>
    </row>
    <row r="49" spans="1:16" x14ac:dyDescent="0.25">
      <c r="C49" s="23"/>
      <c r="D49" s="23"/>
      <c r="E49" s="23"/>
      <c r="N49" s="111"/>
      <c r="O49" s="111"/>
      <c r="P49" s="111"/>
    </row>
    <row r="50" spans="1:16" x14ac:dyDescent="0.25">
      <c r="C50" s="23"/>
      <c r="D50" s="23"/>
      <c r="E50" s="23"/>
      <c r="N50" s="111"/>
      <c r="O50" s="111"/>
      <c r="P50" s="111"/>
    </row>
    <row r="51" spans="1:16" x14ac:dyDescent="0.25">
      <c r="C51" s="23"/>
      <c r="D51" s="23"/>
      <c r="E51" s="23"/>
      <c r="N51" s="111"/>
      <c r="O51" s="111"/>
      <c r="P51" s="111"/>
    </row>
    <row r="52" spans="1:16" x14ac:dyDescent="0.25">
      <c r="A52" t="s">
        <v>230</v>
      </c>
      <c r="B52" t="s">
        <v>77</v>
      </c>
      <c r="C52" s="23">
        <v>0.5625</v>
      </c>
      <c r="D52" s="23">
        <f>VLOOKUP(A52,K$5:O$34,5,FALSE)</f>
        <v>1.1203703703703705E-2</v>
      </c>
      <c r="E52" s="23">
        <f t="shared" ref="E52:E66" si="5">D52+C52</f>
        <v>0.57370370370370372</v>
      </c>
      <c r="N52" s="111"/>
      <c r="O52" s="111"/>
      <c r="P52" s="111"/>
    </row>
    <row r="53" spans="1:16" x14ac:dyDescent="0.25">
      <c r="A53" t="s">
        <v>75</v>
      </c>
      <c r="B53" t="s">
        <v>77</v>
      </c>
      <c r="C53" s="23">
        <f>E52</f>
        <v>0.57370370370370372</v>
      </c>
      <c r="D53" s="23">
        <v>6.9444444444444441E-3</v>
      </c>
      <c r="E53" s="23">
        <f t="shared" si="5"/>
        <v>0.58064814814814814</v>
      </c>
      <c r="N53" s="111"/>
      <c r="O53" s="111"/>
      <c r="P53" s="111"/>
    </row>
    <row r="54" spans="1:16" x14ac:dyDescent="0.25">
      <c r="A54" t="s">
        <v>174</v>
      </c>
      <c r="B54" t="s">
        <v>77</v>
      </c>
      <c r="C54" s="23">
        <f t="shared" ref="C54:C66" si="6">E53</f>
        <v>0.58064814814814814</v>
      </c>
      <c r="D54" s="23">
        <f>VLOOKUP(A54,K$5:O$34,5,FALSE)</f>
        <v>5.4745370370370373E-3</v>
      </c>
      <c r="E54" s="23">
        <f t="shared" si="5"/>
        <v>0.58612268518518518</v>
      </c>
      <c r="N54" s="111"/>
      <c r="O54" s="111"/>
      <c r="P54" s="111"/>
    </row>
    <row r="55" spans="1:16" x14ac:dyDescent="0.25">
      <c r="A55" t="s">
        <v>75</v>
      </c>
      <c r="B55" t="s">
        <v>77</v>
      </c>
      <c r="C55" s="23">
        <f t="shared" si="6"/>
        <v>0.58612268518518518</v>
      </c>
      <c r="D55" s="23">
        <v>6.9444444444444441E-3</v>
      </c>
      <c r="E55" s="23">
        <f t="shared" si="5"/>
        <v>0.5930671296296296</v>
      </c>
      <c r="N55" s="111"/>
      <c r="O55" s="111"/>
      <c r="P55" s="111"/>
    </row>
    <row r="56" spans="1:16" x14ac:dyDescent="0.25">
      <c r="A56" t="s">
        <v>97</v>
      </c>
      <c r="B56" t="s">
        <v>77</v>
      </c>
      <c r="C56" s="23">
        <f>E55</f>
        <v>0.5930671296296296</v>
      </c>
      <c r="D56" s="23">
        <f>VLOOKUP(A56,K$5:O$34,5,FALSE)</f>
        <v>7.1643518518518523E-3</v>
      </c>
      <c r="E56" s="23">
        <f>D56+C56</f>
        <v>0.60023148148148142</v>
      </c>
      <c r="N56" s="111"/>
      <c r="O56" s="111"/>
      <c r="P56" s="111"/>
    </row>
    <row r="57" spans="1:16" x14ac:dyDescent="0.25">
      <c r="A57" t="s">
        <v>75</v>
      </c>
      <c r="B57" t="s">
        <v>77</v>
      </c>
      <c r="C57" s="23">
        <f>E56</f>
        <v>0.60023148148148142</v>
      </c>
      <c r="D57" s="23">
        <v>0</v>
      </c>
      <c r="E57" s="23">
        <f>D57+C57</f>
        <v>0.60023148148148142</v>
      </c>
      <c r="N57" s="111"/>
      <c r="O57" s="111"/>
      <c r="P57" s="111"/>
    </row>
    <row r="58" spans="1:16" x14ac:dyDescent="0.25">
      <c r="A58" t="s">
        <v>190</v>
      </c>
      <c r="B58" t="s">
        <v>77</v>
      </c>
      <c r="C58" s="23">
        <f>E57</f>
        <v>0.60023148148148142</v>
      </c>
      <c r="D58" s="23">
        <f>VLOOKUP(A58,K$5:O$34,5,FALSE)</f>
        <v>2.6157407407407405E-3</v>
      </c>
      <c r="E58" s="23">
        <f t="shared" si="5"/>
        <v>0.6028472222222222</v>
      </c>
      <c r="N58" s="111"/>
      <c r="O58" s="111"/>
      <c r="P58" s="111"/>
    </row>
    <row r="59" spans="1:16" x14ac:dyDescent="0.25">
      <c r="A59" t="s">
        <v>75</v>
      </c>
      <c r="B59" t="s">
        <v>77</v>
      </c>
      <c r="C59" s="23">
        <f t="shared" si="6"/>
        <v>0.6028472222222222</v>
      </c>
      <c r="D59" s="23">
        <v>6.9444444444444441E-3</v>
      </c>
      <c r="E59" s="23">
        <f t="shared" si="5"/>
        <v>0.60979166666666662</v>
      </c>
      <c r="N59" s="111"/>
      <c r="O59" s="111"/>
      <c r="P59" s="111"/>
    </row>
    <row r="60" spans="1:16" x14ac:dyDescent="0.25">
      <c r="A60" t="s">
        <v>94</v>
      </c>
      <c r="B60" t="s">
        <v>77</v>
      </c>
      <c r="C60" s="23">
        <f t="shared" si="6"/>
        <v>0.60979166666666662</v>
      </c>
      <c r="D60" s="23">
        <f>VLOOKUP(A60,K$5:O$34,5,FALSE)</f>
        <v>3.460648148148148E-3</v>
      </c>
      <c r="E60" s="23">
        <f t="shared" si="5"/>
        <v>0.61325231481481479</v>
      </c>
      <c r="N60" s="111"/>
      <c r="O60" s="111"/>
      <c r="P60" s="111"/>
    </row>
    <row r="61" spans="1:16" x14ac:dyDescent="0.25">
      <c r="A61" t="s">
        <v>75</v>
      </c>
      <c r="B61" t="s">
        <v>77</v>
      </c>
      <c r="C61" s="23">
        <f t="shared" si="6"/>
        <v>0.61325231481481479</v>
      </c>
      <c r="D61" s="23">
        <v>0</v>
      </c>
      <c r="E61" s="23">
        <f t="shared" si="5"/>
        <v>0.61325231481481479</v>
      </c>
      <c r="N61" s="111"/>
      <c r="O61" s="111"/>
      <c r="P61" s="111"/>
    </row>
    <row r="62" spans="1:16" x14ac:dyDescent="0.25">
      <c r="A62" t="s">
        <v>182</v>
      </c>
      <c r="B62" t="s">
        <v>77</v>
      </c>
      <c r="C62" s="23">
        <f t="shared" si="6"/>
        <v>0.61325231481481479</v>
      </c>
      <c r="D62" s="23">
        <f>VLOOKUP(A62,K$5:O$34,5,FALSE)</f>
        <v>1.0092592592592594E-2</v>
      </c>
      <c r="E62" s="23">
        <f t="shared" si="5"/>
        <v>0.62334490740740733</v>
      </c>
      <c r="N62" s="111"/>
      <c r="O62" s="111"/>
      <c r="P62" s="111"/>
    </row>
    <row r="63" spans="1:16" x14ac:dyDescent="0.25">
      <c r="A63" t="s">
        <v>75</v>
      </c>
      <c r="B63" t="s">
        <v>77</v>
      </c>
      <c r="C63" s="23">
        <f t="shared" si="6"/>
        <v>0.62334490740740733</v>
      </c>
      <c r="D63" s="23">
        <v>6.9444444444444441E-3</v>
      </c>
      <c r="E63" s="23">
        <f t="shared" si="5"/>
        <v>0.63028935185185175</v>
      </c>
      <c r="N63" s="111"/>
      <c r="O63" s="111"/>
      <c r="P63" s="111"/>
    </row>
    <row r="64" spans="1:16" x14ac:dyDescent="0.25">
      <c r="A64" t="s">
        <v>91</v>
      </c>
      <c r="B64" t="s">
        <v>77</v>
      </c>
      <c r="C64" s="23">
        <f t="shared" si="6"/>
        <v>0.63028935185185175</v>
      </c>
      <c r="D64" s="23">
        <f>VLOOKUP(A64,K$5:O$34,5,FALSE)</f>
        <v>9.8263888888888897E-3</v>
      </c>
      <c r="E64" s="23">
        <f t="shared" si="5"/>
        <v>0.64011574074074062</v>
      </c>
      <c r="N64" s="111"/>
      <c r="O64" s="111"/>
      <c r="P64" s="111"/>
    </row>
    <row r="65" spans="1:16" x14ac:dyDescent="0.25">
      <c r="A65" t="s">
        <v>75</v>
      </c>
      <c r="B65" t="s">
        <v>77</v>
      </c>
      <c r="C65" s="23">
        <f t="shared" si="6"/>
        <v>0.64011574074074062</v>
      </c>
      <c r="D65" s="23">
        <v>0</v>
      </c>
      <c r="E65" s="23">
        <f t="shared" si="5"/>
        <v>0.64011574074074062</v>
      </c>
      <c r="N65" s="111"/>
      <c r="O65" s="111"/>
      <c r="P65" s="111"/>
    </row>
    <row r="66" spans="1:16" x14ac:dyDescent="0.25">
      <c r="A66" t="s">
        <v>227</v>
      </c>
      <c r="B66" t="s">
        <v>77</v>
      </c>
      <c r="C66" s="23">
        <f t="shared" si="6"/>
        <v>0.64011574074074062</v>
      </c>
      <c r="D66" s="23">
        <f>VLOOKUP(A66,K$5:O$34,5,FALSE)</f>
        <v>5.347222222222222E-3</v>
      </c>
      <c r="E66" s="23">
        <f t="shared" si="5"/>
        <v>0.64546296296296279</v>
      </c>
      <c r="N66" s="111"/>
      <c r="O66" s="111"/>
      <c r="P66" s="111"/>
    </row>
    <row r="67" spans="1:16" x14ac:dyDescent="0.25">
      <c r="A67" t="s">
        <v>75</v>
      </c>
      <c r="B67" t="s">
        <v>77</v>
      </c>
      <c r="C67" s="23">
        <f>E66</f>
        <v>0.64546296296296279</v>
      </c>
      <c r="D67" s="23">
        <v>6.9444444444444441E-3</v>
      </c>
      <c r="E67" s="23">
        <f>D67+C67</f>
        <v>0.65240740740740721</v>
      </c>
      <c r="N67" s="111"/>
      <c r="O67" s="111"/>
      <c r="P67" s="111"/>
    </row>
    <row r="68" spans="1:16" x14ac:dyDescent="0.25">
      <c r="A68" t="s">
        <v>89</v>
      </c>
      <c r="B68" t="s">
        <v>77</v>
      </c>
      <c r="C68" s="23">
        <f>E67</f>
        <v>0.65240740740740721</v>
      </c>
      <c r="D68" s="23">
        <f>VLOOKUP(A68,K$5:O$34,5,FALSE)</f>
        <v>4.5370370370370373E-3</v>
      </c>
      <c r="E68" s="23">
        <f>D68+C68</f>
        <v>0.65694444444444422</v>
      </c>
      <c r="F68" t="s">
        <v>124</v>
      </c>
    </row>
    <row r="69" spans="1:16" x14ac:dyDescent="0.25">
      <c r="N69" s="111"/>
      <c r="O69" s="111"/>
      <c r="P69" s="111"/>
    </row>
    <row r="70" spans="1:16" x14ac:dyDescent="0.25">
      <c r="N70" s="111"/>
      <c r="O70" s="111"/>
      <c r="P70" s="111"/>
    </row>
    <row r="71" spans="1:16" x14ac:dyDescent="0.25">
      <c r="N71" s="111"/>
      <c r="O71" s="111"/>
      <c r="P71" s="111"/>
    </row>
    <row r="72" spans="1:16" x14ac:dyDescent="0.25">
      <c r="N72" s="111"/>
      <c r="O72" s="111"/>
      <c r="P72" s="111"/>
    </row>
    <row r="73" spans="1:16" x14ac:dyDescent="0.25">
      <c r="N73" s="111"/>
      <c r="O73" s="111"/>
      <c r="P73" s="111"/>
    </row>
    <row r="74" spans="1:16" x14ac:dyDescent="0.25">
      <c r="N74" s="111"/>
      <c r="O74" s="111"/>
      <c r="P74" s="111"/>
    </row>
    <row r="75" spans="1:16" x14ac:dyDescent="0.25">
      <c r="N75" s="111"/>
      <c r="O75" s="111"/>
      <c r="P75" s="111"/>
    </row>
    <row r="76" spans="1:16" x14ac:dyDescent="0.25">
      <c r="N76" s="111"/>
      <c r="O76" s="111"/>
      <c r="P76" s="111"/>
    </row>
    <row r="77" spans="1:16" x14ac:dyDescent="0.25">
      <c r="N77" s="111"/>
      <c r="O77" s="111"/>
      <c r="P77" s="111"/>
    </row>
    <row r="78" spans="1:16" x14ac:dyDescent="0.25">
      <c r="N78" s="111"/>
      <c r="O78" s="111"/>
      <c r="P78" s="111"/>
    </row>
    <row r="79" spans="1:16" x14ac:dyDescent="0.25">
      <c r="N79" s="111"/>
      <c r="O79" s="111"/>
      <c r="P79" s="111"/>
    </row>
    <row r="80" spans="1:16" x14ac:dyDescent="0.25">
      <c r="N80" s="111"/>
      <c r="O80" s="111"/>
      <c r="P80" s="111"/>
    </row>
    <row r="81" spans="14:16" x14ac:dyDescent="0.25">
      <c r="N81" s="111"/>
      <c r="O81" s="111"/>
      <c r="P81" s="111"/>
    </row>
    <row r="82" spans="14:16" x14ac:dyDescent="0.25">
      <c r="N82" s="111"/>
      <c r="O82" s="111"/>
      <c r="P82" s="111"/>
    </row>
    <row r="83" spans="14:16" x14ac:dyDescent="0.25">
      <c r="N83" s="111"/>
      <c r="O83" s="111"/>
      <c r="P83" s="111"/>
    </row>
    <row r="84" spans="14:16" x14ac:dyDescent="0.25">
      <c r="N84" s="111"/>
      <c r="O84" s="111"/>
      <c r="P84" s="111"/>
    </row>
  </sheetData>
  <phoneticPr fontId="0" type="noConversion"/>
  <printOptions gridLines="1" gridLinesSet="0"/>
  <pageMargins left="0.75" right="0.75" top="1" bottom="1" header="0.5" footer="0.5"/>
  <pageSetup paperSize="9" scale="58" orientation="portrait" horizontalDpi="4294967293" verticalDpi="4294967293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3" sqref="B13"/>
    </sheetView>
  </sheetViews>
  <sheetFormatPr defaultRowHeight="12.5" x14ac:dyDescent="0.25"/>
  <cols>
    <col min="2" max="2" width="36.453125" customWidth="1"/>
  </cols>
  <sheetData>
    <row r="1" spans="1:2" x14ac:dyDescent="0.25">
      <c r="A1" t="s">
        <v>147</v>
      </c>
    </row>
    <row r="3" spans="1:2" x14ac:dyDescent="0.25">
      <c r="A3" t="s">
        <v>148</v>
      </c>
      <c r="B3" t="s">
        <v>160</v>
      </c>
    </row>
    <row r="4" spans="1:2" x14ac:dyDescent="0.25">
      <c r="B4" t="s">
        <v>161</v>
      </c>
    </row>
    <row r="5" spans="1:2" x14ac:dyDescent="0.25">
      <c r="B5" t="s">
        <v>162</v>
      </c>
    </row>
    <row r="6" spans="1:2" x14ac:dyDescent="0.25">
      <c r="B6" t="s">
        <v>149</v>
      </c>
    </row>
    <row r="7" spans="1:2" x14ac:dyDescent="0.25">
      <c r="B7" t="s">
        <v>150</v>
      </c>
    </row>
    <row r="8" spans="1:2" x14ac:dyDescent="0.25">
      <c r="B8" t="s">
        <v>151</v>
      </c>
    </row>
    <row r="9" spans="1:2" x14ac:dyDescent="0.25">
      <c r="B9" t="s">
        <v>152</v>
      </c>
    </row>
    <row r="10" spans="1:2" x14ac:dyDescent="0.25">
      <c r="B10" t="s">
        <v>194</v>
      </c>
    </row>
    <row r="11" spans="1:2" x14ac:dyDescent="0.25">
      <c r="B11" t="s">
        <v>195</v>
      </c>
    </row>
    <row r="12" spans="1:2" x14ac:dyDescent="0.25">
      <c r="B12" t="s">
        <v>196</v>
      </c>
    </row>
    <row r="13" spans="1:2" x14ac:dyDescent="0.25">
      <c r="A13" t="s">
        <v>153</v>
      </c>
      <c r="B13" t="s">
        <v>163</v>
      </c>
    </row>
    <row r="14" spans="1:2" x14ac:dyDescent="0.25">
      <c r="B14" t="s">
        <v>154</v>
      </c>
    </row>
    <row r="15" spans="1:2" x14ac:dyDescent="0.25">
      <c r="B15" t="s">
        <v>155</v>
      </c>
    </row>
    <row r="16" spans="1:2" x14ac:dyDescent="0.25">
      <c r="B16" t="s">
        <v>156</v>
      </c>
    </row>
    <row r="18" spans="1:2" x14ac:dyDescent="0.25">
      <c r="A18" t="s">
        <v>157</v>
      </c>
      <c r="B18" t="s">
        <v>158</v>
      </c>
    </row>
    <row r="19" spans="1:2" x14ac:dyDescent="0.25">
      <c r="B19" t="s">
        <v>159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draw</vt:lpstr>
      <vt:lpstr>scores </vt:lpstr>
      <vt:lpstr>dressage</vt:lpstr>
      <vt:lpstr>d'age tests</vt:lpstr>
      <vt:lpstr>Xcountry info</vt:lpstr>
      <vt:lpstr>Commentary</vt:lpstr>
      <vt:lpstr>Schedule</vt:lpstr>
      <vt:lpstr>Scorernotes</vt:lpstr>
      <vt:lpstr>draw!Print_Area</vt:lpstr>
      <vt:lpstr>'scores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GREEN</dc:creator>
  <dc:description>V06.  Fix Xcntry times for Ungraded</dc:description>
  <cp:lastModifiedBy>Richard Hope</cp:lastModifiedBy>
  <cp:lastPrinted>2017-08-13T06:03:30Z</cp:lastPrinted>
  <dcterms:created xsi:type="dcterms:W3CDTF">1998-07-23T11:27:48Z</dcterms:created>
  <dcterms:modified xsi:type="dcterms:W3CDTF">2017-08-13T10:20:56Z</dcterms:modified>
</cp:coreProperties>
</file>